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6915" tabRatio="705" activeTab="0"/>
  </bookViews>
  <sheets>
    <sheet name="Home" sheetId="1" r:id="rId1"/>
    <sheet name="10-70-20 Plan" sheetId="2" r:id="rId2"/>
    <sheet name="Savings" sheetId="3" r:id="rId3"/>
    <sheet name="Living Expenses" sheetId="4" r:id="rId4"/>
    <sheet name="Debt Repayment" sheetId="5" r:id="rId5"/>
    <sheet name="Debt Worksheet #1" sheetId="6" r:id="rId6"/>
    <sheet name="Debt Worksheet #2" sheetId="7" r:id="rId7"/>
    <sheet name="Check register" sheetId="8" r:id="rId8"/>
    <sheet name="Loan Calculator" sheetId="9" r:id="rId9"/>
  </sheets>
  <definedNames>
    <definedName name="Beginning_Balance">-FV(Interest_Rate/12,Payment_Number-1,-Monthly_Payment,Loan_Amount)</definedName>
    <definedName name="Ending_Balance">-FV(Interest_Rate/12,Payment_Number,-Monthly_Payment,Loan_Amount)</definedName>
    <definedName name="Full_Print">'Loan Calculator'!$A$6:$H$384</definedName>
    <definedName name="Header_Row">ROW('Loan Calculator'!$24:$24)</definedName>
    <definedName name="Header_Row_Back">ROW('Loan Calculator'!$24:$24)</definedName>
    <definedName name="Interest">-IPMT(Interest_Rate/12,Payment_Number,Number_of_Payments,Loan_Amount)</definedName>
    <definedName name="Interest_Rate">'Loan Calculator'!$E$12</definedName>
    <definedName name="Last_Row">IF(Values_Entered,Header_Row+Number_of_Payments,Header_Row)</definedName>
    <definedName name="Loan_Amount">'Loan Calculator'!$E$11</definedName>
    <definedName name="Loan_Not_Paid">IF(Payment_Number&lt;=Number_of_Payments,1,0)</definedName>
    <definedName name="Loan_Start">'Loan Calculator'!$E$14</definedName>
    <definedName name="Loan_Years">'Loan Calculator'!$E$13</definedName>
    <definedName name="Monthly_Payment">-PMT(Interest_Rate/12,Number_of_Payments,Loan_Amount)</definedName>
    <definedName name="Number_of_Payments">'Loan Calculator'!$E$19</definedName>
    <definedName name="Payment_Date">DATE(YEAR(Loan_Start),MONTH(Loan_Start)+Payment_Number,DAY(Loan_Start))</definedName>
    <definedName name="Payment_Number">ROW()-Header_Row</definedName>
    <definedName name="Principal">-PPMT(Interest_Rate/12,Payment_Number,Number_of_Payments,Loan_Amount)</definedName>
    <definedName name="_xlnm.Print_Area" localSheetId="8">OFFSET(Full_Print,0,0,Last_Row)</definedName>
    <definedName name="_xlnm.Print_Titles" localSheetId="7">'Check register'!$11:$12</definedName>
    <definedName name="_xlnm.Print_Titles" localSheetId="8">'Loan Calculator'!$24:$24</definedName>
    <definedName name="Total_Cost">'Loan Calculator'!$E$21</definedName>
    <definedName name="Total_Interest">'Loan Calculator'!$E$20</definedName>
    <definedName name="Values_Entered">IF(Loan_Amount*Interest_Rate*Loan_Years*Loan_Start&gt;0,1,0)</definedName>
    <definedName name="_xlnm.Print_Titles" localSheetId="7">'Check register'!$11:$12</definedName>
    <definedName name="_xlnm.Print_Titles" localSheetId="8">'Loan Calculator'!$24:$24</definedName>
  </definedNames>
  <calcPr fullCalcOnLoad="1"/>
</workbook>
</file>

<file path=xl/sharedStrings.xml><?xml version="1.0" encoding="utf-8"?>
<sst xmlns="http://schemas.openxmlformats.org/spreadsheetml/2006/main" count="1001" uniqueCount="186">
  <si>
    <t>Income</t>
  </si>
  <si>
    <t>Salary #1</t>
  </si>
  <si>
    <t>Salary #2</t>
  </si>
  <si>
    <t>Other</t>
  </si>
  <si>
    <t>Savings</t>
  </si>
  <si>
    <t>Tithe</t>
  </si>
  <si>
    <t>Taxes</t>
  </si>
  <si>
    <t>Working Income</t>
  </si>
  <si>
    <t>Total Income</t>
  </si>
  <si>
    <t>Living</t>
  </si>
  <si>
    <t>Debt/Future Planning</t>
  </si>
  <si>
    <t>The 10-70-20 Plan</t>
  </si>
  <si>
    <t>Savings - 10% of Working Income</t>
  </si>
  <si>
    <t>Your Savings Total</t>
  </si>
  <si>
    <t>Bank/Institution Name</t>
  </si>
  <si>
    <t>Account #</t>
  </si>
  <si>
    <t>Address</t>
  </si>
  <si>
    <t>Phone #</t>
  </si>
  <si>
    <t>Living Expenses - 70% of Working Income</t>
  </si>
  <si>
    <t>Your Living Expense Total</t>
  </si>
  <si>
    <t>Mortgage/Rent</t>
  </si>
  <si>
    <t>Insurance</t>
  </si>
  <si>
    <t>Household Expenses</t>
  </si>
  <si>
    <t>Transportation</t>
  </si>
  <si>
    <t>Car Payment</t>
  </si>
  <si>
    <t>Auto Insurance</t>
  </si>
  <si>
    <t>Maintenance &amp; Repairs</t>
  </si>
  <si>
    <t>Property Taxes</t>
  </si>
  <si>
    <t>Electricity</t>
  </si>
  <si>
    <t>Natural Gas</t>
  </si>
  <si>
    <t>Water/Sanitation</t>
  </si>
  <si>
    <t>Telephone</t>
  </si>
  <si>
    <t>Repairs/Maintenance</t>
  </si>
  <si>
    <t>Furnishings</t>
  </si>
  <si>
    <t>Food</t>
  </si>
  <si>
    <t>Clothing &amp; Dry Cleaning</t>
  </si>
  <si>
    <t>Gas &amp; Oil</t>
  </si>
  <si>
    <t>Other (Bus, Parking, etc.)</t>
  </si>
  <si>
    <t>Entertainment</t>
  </si>
  <si>
    <t>Eating Out</t>
  </si>
  <si>
    <t>Babysitting</t>
  </si>
  <si>
    <t>Magazines/Newspapers</t>
  </si>
  <si>
    <t>Vacation</t>
  </si>
  <si>
    <t>Clubs &amp; Activities</t>
  </si>
  <si>
    <t>Other (Ballgames, Cable TV, etc.)</t>
  </si>
  <si>
    <t>Medical Expenses</t>
  </si>
  <si>
    <t>Doctors</t>
  </si>
  <si>
    <t>Medicine</t>
  </si>
  <si>
    <t>Dental Expenses</t>
  </si>
  <si>
    <t>Office Visits</t>
  </si>
  <si>
    <t>Life Insurance</t>
  </si>
  <si>
    <t>Disability Insurance</t>
  </si>
  <si>
    <t>Children</t>
  </si>
  <si>
    <t>School Lunches</t>
  </si>
  <si>
    <t>Allowances</t>
  </si>
  <si>
    <t>Private School Tuition</t>
  </si>
  <si>
    <t>Lessons/Activities</t>
  </si>
  <si>
    <t>Gifts</t>
  </si>
  <si>
    <t>Christmas</t>
  </si>
  <si>
    <t>Other than Christmas</t>
  </si>
  <si>
    <t>Miscellaneous</t>
  </si>
  <si>
    <t>Household Items</t>
  </si>
  <si>
    <t>Personal Allowances</t>
  </si>
  <si>
    <t>Animals/Pets</t>
  </si>
  <si>
    <t>Beauty/Barber</t>
  </si>
  <si>
    <t>Your Living Expense Goal</t>
  </si>
  <si>
    <t>Difference</t>
  </si>
  <si>
    <t>70% of your Working Income</t>
  </si>
  <si>
    <t>Total you have budgeted</t>
  </si>
  <si>
    <r>
      <t xml:space="preserve">Red </t>
    </r>
    <r>
      <rPr>
        <sz val="8"/>
        <rFont val="Arial"/>
        <family val="2"/>
      </rPr>
      <t>indicates your budget is too high</t>
    </r>
  </si>
  <si>
    <t>Debt Repayment - 20% of Working Income</t>
  </si>
  <si>
    <t>Amount Available for Debt Payment</t>
  </si>
  <si>
    <t>Month</t>
  </si>
  <si>
    <t>Annual</t>
  </si>
  <si>
    <t>Debt #1</t>
  </si>
  <si>
    <t>Creditor Name</t>
  </si>
  <si>
    <t>Phone</t>
  </si>
  <si>
    <t>Amount Owed</t>
  </si>
  <si>
    <t>Minimum Payment</t>
  </si>
  <si>
    <t>Debt #12</t>
  </si>
  <si>
    <t>Debt #11</t>
  </si>
  <si>
    <t>Debt #10</t>
  </si>
  <si>
    <t>Debt #9</t>
  </si>
  <si>
    <t>Debt #8</t>
  </si>
  <si>
    <t>Debt #7</t>
  </si>
  <si>
    <t>Debt #6</t>
  </si>
  <si>
    <t>Debt #5</t>
  </si>
  <si>
    <t>Debt #4</t>
  </si>
  <si>
    <t>Debt #3</t>
  </si>
  <si>
    <t>Debt #2</t>
  </si>
  <si>
    <t>Total Amount of Your Debt</t>
  </si>
  <si>
    <t>Total Required Minimum Payment</t>
  </si>
  <si>
    <t>Difference between Required &amp; Available</t>
  </si>
  <si>
    <t>Debt Worksheet #1</t>
  </si>
  <si>
    <t>The amount available to pay on debts</t>
  </si>
  <si>
    <t>is greater than the minimum required</t>
  </si>
  <si>
    <t>payments</t>
  </si>
  <si>
    <t>List your debts in order of amount owed, starting with smallest debt.</t>
  </si>
  <si>
    <t>Creditor</t>
  </si>
  <si>
    <t>Your Minimum Required Payment</t>
  </si>
  <si>
    <t>Amount Available for Payments</t>
  </si>
  <si>
    <t>Debt Worksheet #2</t>
  </si>
  <si>
    <t>Amount available to pay on debt is</t>
  </si>
  <si>
    <t>less than the required minimum</t>
  </si>
  <si>
    <t xml:space="preserve">payments.  </t>
  </si>
  <si>
    <t>Your Minimum Required Payments</t>
  </si>
  <si>
    <t>% of Total Debt</t>
  </si>
  <si>
    <t>Monthly Payment</t>
  </si>
  <si>
    <t>Beginning Balance</t>
  </si>
  <si>
    <t>Living Expenses</t>
  </si>
  <si>
    <t>Debt Repayment</t>
  </si>
  <si>
    <t>Checkbook Register</t>
  </si>
  <si>
    <t>Bank</t>
  </si>
  <si>
    <t>Date</t>
  </si>
  <si>
    <t>Monthly Expenses</t>
  </si>
  <si>
    <t>TOTAL</t>
  </si>
  <si>
    <t>Total Spent</t>
  </si>
  <si>
    <t>List Individual Expenses</t>
  </si>
  <si>
    <t>Budget Amount</t>
  </si>
  <si>
    <t>Balance</t>
  </si>
  <si>
    <t>Go to Month</t>
  </si>
  <si>
    <t>Return to Budget</t>
  </si>
  <si>
    <t>Instructions:</t>
  </si>
  <si>
    <t>appropriate for your family situation.</t>
  </si>
  <si>
    <t>The yellow cells will calculate automatically</t>
  </si>
  <si>
    <t xml:space="preserve">according to the numbers you enter.  </t>
  </si>
  <si>
    <t>To keep track of your monthly expenses</t>
  </si>
  <si>
    <t>select the current month from the list below</t>
  </si>
  <si>
    <t xml:space="preserve">You will find the budget for the current month.  </t>
  </si>
  <si>
    <t>Record expenses in the appropriate row to the right</t>
  </si>
  <si>
    <t>of the column titled "Total Spent."   Enter each</t>
  </si>
  <si>
    <t>new expense in successive columns.  They will</t>
  </si>
  <si>
    <t>automatically total and reveal the remaining amount</t>
  </si>
  <si>
    <t>according to your budget.  Be sure to record each</t>
  </si>
  <si>
    <t>expense in the appropriate place in order to get an</t>
  </si>
  <si>
    <t xml:space="preserve">accurate picture of your spending.  </t>
  </si>
  <si>
    <t>At the end of the month, move to the next month</t>
  </si>
  <si>
    <t xml:space="preserve">and follow the same procedure.  </t>
  </si>
  <si>
    <t>Fill in the green cells to the right with amounts</t>
  </si>
  <si>
    <t>Extra Payment Amount</t>
  </si>
  <si>
    <r>
      <t xml:space="preserve">List your current creditors in order beginning with the </t>
    </r>
    <r>
      <rPr>
        <b/>
        <i/>
        <sz val="10"/>
        <color indexed="12"/>
        <rFont val="Arial"/>
        <family val="2"/>
      </rPr>
      <t>smallest</t>
    </r>
    <r>
      <rPr>
        <b/>
        <i/>
        <sz val="10"/>
        <rFont val="Arial"/>
        <family val="2"/>
      </rPr>
      <t xml:space="preserve"> amount owed up to the </t>
    </r>
    <r>
      <rPr>
        <b/>
        <i/>
        <sz val="10"/>
        <color indexed="12"/>
        <rFont val="Arial"/>
        <family val="2"/>
      </rPr>
      <t>largest</t>
    </r>
  </si>
  <si>
    <t>Pay this amount until debt paid off</t>
  </si>
  <si>
    <t>When Debt #1 is paid off, pay this amount</t>
  </si>
  <si>
    <t>When Debt #2 is paid off, pay this amount</t>
  </si>
  <si>
    <t>When Debt #4 is paid off, pay this amount</t>
  </si>
  <si>
    <t>When Debt #3 is paid off, pay this amount</t>
  </si>
  <si>
    <t>When Debt #5 is paid off, pay this amount</t>
  </si>
  <si>
    <t>When Debt #6 is paid off, pay this amount</t>
  </si>
  <si>
    <t>When Debt #7 is paid off, pay this amount</t>
  </si>
  <si>
    <t>When Debt #8 is paid off, pay this amount</t>
  </si>
  <si>
    <t>When Debt #9 is paid off, pay this amount</t>
  </si>
  <si>
    <t>When Debt #10 is paid off, pay this amount</t>
  </si>
  <si>
    <t>When Debt #11 is paid off, pay this amount</t>
  </si>
  <si>
    <t>Getting Started</t>
  </si>
  <si>
    <t>Deposits</t>
  </si>
  <si>
    <t>Withdrawls</t>
  </si>
  <si>
    <t>To Start</t>
  </si>
  <si>
    <t>Check register</t>
  </si>
  <si>
    <t>Number</t>
  </si>
  <si>
    <t>Description of transaction</t>
  </si>
  <si>
    <t>Debit   (-)</t>
  </si>
  <si>
    <t>Credit (+)</t>
  </si>
  <si>
    <t>Simple Loan Calculator</t>
  </si>
  <si>
    <t>Enter Values</t>
  </si>
  <si>
    <t>Loan Amount</t>
  </si>
  <si>
    <t>Annual Interest Rate</t>
  </si>
  <si>
    <t>Loan Period in Years</t>
  </si>
  <si>
    <t>Start Date of Loan</t>
  </si>
  <si>
    <t>Number of Payments</t>
  </si>
  <si>
    <t>Total Interest</t>
  </si>
  <si>
    <t>Total Cost of Loan</t>
  </si>
  <si>
    <t>No.</t>
  </si>
  <si>
    <t>Payment Date</t>
  </si>
  <si>
    <t>Payment</t>
  </si>
  <si>
    <t>Principal</t>
  </si>
  <si>
    <t>Interest</t>
  </si>
  <si>
    <t>Ending Balance</t>
  </si>
  <si>
    <r>
      <t xml:space="preserve">Note: It's important that your transactions are entered in order within the spreadsheet. If you skip lines, the function that keeps track of your balance won't work correctly.  </t>
    </r>
    <r>
      <rPr>
        <b/>
        <sz val="10"/>
        <color indexed="10"/>
        <rFont val="Arial"/>
        <family val="2"/>
      </rPr>
      <t>Enter your beginning balance in Cell F12.</t>
    </r>
  </si>
  <si>
    <t>Loan Calculator</t>
  </si>
  <si>
    <t>ü</t>
  </si>
  <si>
    <t>Cleared</t>
  </si>
  <si>
    <t>Debt #13</t>
  </si>
  <si>
    <t>Debt #14</t>
  </si>
  <si>
    <t>Debt #15</t>
  </si>
  <si>
    <t>Debt #16</t>
  </si>
  <si>
    <t>Debt #17</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</si>
</sst>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m"/>
    <numFmt numFmtId="165" formatCode="mm/dd/yy"/>
    <numFmt numFmtId="166" formatCode="mmmm\-yy"/>
    <numFmt numFmtId="167" formatCode="m/d/yy;@"/>
    <numFmt numFmtId="168" formatCode="&quot;$&quot;#,##0.00;[Red]&quot;$&quot;#,##0.00"/>
    <numFmt numFmtId="169" formatCode="&quot;$&quot;#,##0.00"/>
    <numFmt numFmtId="170" formatCode="mmmm\ d\,\ yyyy"/>
    <numFmt numFmtId="171" formatCode="d\-mmm\-yyyy"/>
    <numFmt numFmtId="172" formatCode="mmm\-yyyy"/>
    <numFmt numFmtId="173" formatCode="0.0%"/>
    <numFmt numFmtId="174" formatCode="#,##0.000_);\(#,##0.000\)"/>
    <numFmt numFmtId="175" formatCode="&quot;Yes&quot;;&quot;Yes&quot;;&quot;No&quot;"/>
    <numFmt numFmtId="176" formatCode="&quot;True&quot;;&quot;True&quot;;&quot;False&quot;"/>
    <numFmt numFmtId="177" formatCode="&quot;On&quot;;&quot;On&quot;;&quot;Off&quot;"/>
  </numFmts>
  <fonts count="84">
    <font>
      <sz val="10"/>
      <name val="Arial"/>
      <family val="0"/>
    </font>
    <font>
      <b/>
      <sz val="10"/>
      <name val="Arial"/>
      <family val="2"/>
    </font>
    <font>
      <b/>
      <sz val="20"/>
      <name val="Arial"/>
      <family val="2"/>
    </font>
    <font>
      <sz val="8"/>
      <name val="Arial"/>
      <family val="2"/>
    </font>
    <font>
      <sz val="12"/>
      <name val="Arial"/>
      <family val="2"/>
    </font>
    <font>
      <b/>
      <sz val="12"/>
      <name val="Arial"/>
      <family val="2"/>
    </font>
    <font>
      <sz val="8"/>
      <color indexed="10"/>
      <name val="Arial"/>
      <family val="2"/>
    </font>
    <font>
      <i/>
      <sz val="12"/>
      <name val="Arial"/>
      <family val="2"/>
    </font>
    <font>
      <b/>
      <sz val="10"/>
      <color indexed="10"/>
      <name val="Arial"/>
      <family val="2"/>
    </font>
    <font>
      <u val="single"/>
      <sz val="10"/>
      <color indexed="12"/>
      <name val="Arial"/>
      <family val="0"/>
    </font>
    <font>
      <b/>
      <u val="single"/>
      <sz val="12"/>
      <color indexed="12"/>
      <name val="Arial"/>
      <family val="2"/>
    </font>
    <font>
      <u val="single"/>
      <sz val="10"/>
      <color indexed="36"/>
      <name val="Arial"/>
      <family val="0"/>
    </font>
    <font>
      <sz val="8"/>
      <color indexed="12"/>
      <name val="Arial"/>
      <family val="2"/>
    </font>
    <font>
      <u val="single"/>
      <sz val="8"/>
      <color indexed="12"/>
      <name val="Arial"/>
      <family val="2"/>
    </font>
    <font>
      <b/>
      <sz val="14"/>
      <name val="Arial"/>
      <family val="2"/>
    </font>
    <font>
      <u val="single"/>
      <sz val="10"/>
      <name val="Arial"/>
      <family val="2"/>
    </font>
    <font>
      <b/>
      <sz val="10"/>
      <color indexed="12"/>
      <name val="Arial"/>
      <family val="2"/>
    </font>
    <font>
      <b/>
      <sz val="10"/>
      <color indexed="9"/>
      <name val="Arial"/>
      <family val="2"/>
    </font>
    <font>
      <b/>
      <i/>
      <sz val="10"/>
      <name val="Arial"/>
      <family val="2"/>
    </font>
    <font>
      <b/>
      <i/>
      <sz val="10"/>
      <color indexed="12"/>
      <name val="Arial"/>
      <family val="2"/>
    </font>
    <font>
      <sz val="20"/>
      <color indexed="12"/>
      <name val="Arial"/>
      <family val="2"/>
    </font>
    <font>
      <i/>
      <sz val="14"/>
      <name val="Arial"/>
      <family val="2"/>
    </font>
    <font>
      <sz val="14"/>
      <name val="Arial"/>
      <family val="2"/>
    </font>
    <font>
      <b/>
      <sz val="24"/>
      <color indexed="57"/>
      <name val="Arial"/>
      <family val="2"/>
    </font>
    <font>
      <b/>
      <sz val="24"/>
      <color indexed="44"/>
      <name val="Arial"/>
      <family val="2"/>
    </font>
    <font>
      <sz val="10"/>
      <color indexed="10"/>
      <name val="Arial"/>
      <family val="2"/>
    </font>
    <font>
      <sz val="10"/>
      <name val="Tahoma"/>
      <family val="2"/>
    </font>
    <font>
      <sz val="16"/>
      <name val="Tahoma"/>
      <family val="2"/>
    </font>
    <font>
      <sz val="10"/>
      <color indexed="8"/>
      <name val="Tahoma"/>
      <family val="2"/>
    </font>
    <font>
      <sz val="16"/>
      <color indexed="8"/>
      <name val="Tahoma"/>
      <family val="2"/>
    </font>
    <font>
      <b/>
      <sz val="10"/>
      <name val="Tahoma"/>
      <family val="2"/>
    </font>
    <font>
      <b/>
      <sz val="16"/>
      <name val="Tahoma"/>
      <family val="2"/>
    </font>
    <font>
      <sz val="10"/>
      <color indexed="9"/>
      <name val="Arial"/>
      <family val="0"/>
    </font>
    <font>
      <b/>
      <sz val="12"/>
      <color indexed="12"/>
      <name val="Arial"/>
      <family val="2"/>
    </font>
    <font>
      <sz val="26"/>
      <name val="Arial"/>
      <family val="2"/>
    </font>
    <font>
      <sz val="26"/>
      <name val="Wingdings"/>
      <family val="0"/>
    </font>
    <font>
      <sz val="14"/>
      <name val="Wingdings"/>
      <family val="0"/>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0"/>
    </font>
    <font>
      <sz val="10"/>
      <color indexed="8"/>
      <name val="Arial"/>
      <family val="0"/>
    </font>
    <font>
      <b/>
      <sz val="12"/>
      <color indexed="8"/>
      <name val="Arial"/>
      <family val="0"/>
    </font>
    <font>
      <b/>
      <i/>
      <sz val="10"/>
      <color indexed="8"/>
      <name val="Arial"/>
      <family val="0"/>
    </font>
    <font>
      <b/>
      <sz val="10"/>
      <color indexed="8"/>
      <name val="Arial"/>
      <family val="0"/>
    </font>
    <font>
      <b/>
      <sz val="14"/>
      <color indexed="9"/>
      <name val="Arial"/>
      <family val="0"/>
    </font>
    <font>
      <b/>
      <sz val="12"/>
      <color indexed="9"/>
      <name val="Arial"/>
      <family val="0"/>
    </font>
    <font>
      <b/>
      <sz val="9"/>
      <color indexed="9"/>
      <name val="Arial"/>
      <family val="0"/>
    </font>
    <font>
      <b/>
      <sz val="11"/>
      <color indexed="9"/>
      <name val="Arial"/>
      <family val="0"/>
    </font>
    <font>
      <b/>
      <sz val="8"/>
      <color indexed="12"/>
      <name val="Arial"/>
      <family val="0"/>
    </font>
    <font>
      <b/>
      <sz val="8"/>
      <color indexed="8"/>
      <name val="Arial"/>
      <family val="0"/>
    </font>
    <font>
      <b/>
      <sz val="8"/>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14"/>
        <bgColor indexed="64"/>
      </patternFill>
    </fill>
    <fill>
      <patternFill patternType="solid">
        <fgColor indexed="12"/>
        <bgColor indexed="64"/>
      </patternFill>
    </fill>
    <fill>
      <patternFill patternType="solid">
        <fgColor indexed="44"/>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color indexed="63"/>
      </top>
      <bottom style="thin"/>
    </border>
    <border>
      <left style="thin"/>
      <right style="thin"/>
      <top style="thin"/>
      <bottom style="thin"/>
    </border>
    <border>
      <left style="thin">
        <color indexed="20"/>
      </left>
      <right>
        <color indexed="63"/>
      </right>
      <top style="thin">
        <color indexed="20"/>
      </top>
      <bottom>
        <color indexed="63"/>
      </bottom>
    </border>
    <border>
      <left>
        <color indexed="63"/>
      </left>
      <right>
        <color indexed="63"/>
      </right>
      <top style="thin">
        <color indexed="20"/>
      </top>
      <bottom>
        <color indexed="63"/>
      </bottom>
    </border>
    <border>
      <left>
        <color indexed="63"/>
      </left>
      <right style="thin">
        <color indexed="20"/>
      </right>
      <top style="thin">
        <color indexed="20"/>
      </top>
      <bottom>
        <color indexed="63"/>
      </bottom>
    </border>
    <border>
      <left style="thin">
        <color indexed="20"/>
      </left>
      <right>
        <color indexed="63"/>
      </right>
      <top>
        <color indexed="63"/>
      </top>
      <bottom>
        <color indexed="63"/>
      </bottom>
    </border>
    <border>
      <left>
        <color indexed="63"/>
      </left>
      <right style="thin">
        <color indexed="20"/>
      </right>
      <top>
        <color indexed="63"/>
      </top>
      <bottom>
        <color indexed="63"/>
      </bottom>
    </border>
    <border>
      <left style="thin">
        <color indexed="20"/>
      </left>
      <right>
        <color indexed="63"/>
      </right>
      <top>
        <color indexed="63"/>
      </top>
      <bottom style="thin">
        <color indexed="20"/>
      </bottom>
    </border>
    <border>
      <left>
        <color indexed="63"/>
      </left>
      <right>
        <color indexed="63"/>
      </right>
      <top>
        <color indexed="63"/>
      </top>
      <bottom style="thin">
        <color indexed="20"/>
      </bottom>
    </border>
    <border>
      <left>
        <color indexed="63"/>
      </left>
      <right style="thin">
        <color indexed="20"/>
      </right>
      <top>
        <color indexed="63"/>
      </top>
      <bottom style="thin">
        <color indexed="20"/>
      </bottom>
    </border>
    <border>
      <left style="thin">
        <color indexed="20"/>
      </left>
      <right>
        <color indexed="63"/>
      </right>
      <top style="thin">
        <color indexed="20"/>
      </top>
      <bottom style="thin">
        <color indexed="20"/>
      </bottom>
    </border>
    <border>
      <left>
        <color indexed="63"/>
      </left>
      <right>
        <color indexed="63"/>
      </right>
      <top style="thin">
        <color indexed="20"/>
      </top>
      <bottom style="thin">
        <color indexed="20"/>
      </bottom>
    </border>
    <border>
      <left>
        <color indexed="63"/>
      </left>
      <right style="thin">
        <color indexed="20"/>
      </right>
      <top style="thin">
        <color indexed="20"/>
      </top>
      <bottom style="thin">
        <color indexed="20"/>
      </bottom>
    </border>
    <border>
      <left>
        <color indexed="63"/>
      </left>
      <right style="thin"/>
      <top style="thin">
        <color indexed="20"/>
      </top>
      <bottom>
        <color indexed="63"/>
      </bottom>
    </border>
    <border>
      <left>
        <color indexed="63"/>
      </left>
      <right style="thin"/>
      <top>
        <color indexed="63"/>
      </top>
      <bottom>
        <color indexed="63"/>
      </bottom>
    </border>
    <border>
      <left>
        <color indexed="63"/>
      </left>
      <right style="thin"/>
      <top>
        <color indexed="63"/>
      </top>
      <bottom style="thin">
        <color indexed="20"/>
      </bottom>
    </border>
    <border>
      <left style="thin"/>
      <right>
        <color indexed="63"/>
      </right>
      <top>
        <color indexed="63"/>
      </top>
      <bottom style="thin"/>
    </border>
    <border>
      <left style="thin"/>
      <right>
        <color indexed="63"/>
      </right>
      <top style="thin"/>
      <bottom style="thin"/>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1"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9"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201">
    <xf numFmtId="0" fontId="0" fillId="0" borderId="0" xfId="0" applyAlignment="1">
      <alignment/>
    </xf>
    <xf numFmtId="0" fontId="4" fillId="0" borderId="0" xfId="0" applyFont="1" applyAlignment="1">
      <alignment/>
    </xf>
    <xf numFmtId="0" fontId="0" fillId="0" borderId="0" xfId="0" applyFont="1" applyAlignment="1">
      <alignment/>
    </xf>
    <xf numFmtId="8" fontId="5" fillId="33" borderId="0" xfId="0" applyNumberFormat="1" applyFont="1" applyFill="1" applyAlignment="1" applyProtection="1">
      <alignment/>
      <protection hidden="1"/>
    </xf>
    <xf numFmtId="0" fontId="0" fillId="0" borderId="0" xfId="0" applyAlignment="1" applyProtection="1">
      <alignment/>
      <protection hidden="1"/>
    </xf>
    <xf numFmtId="0" fontId="2" fillId="0" borderId="0" xfId="0" applyFont="1" applyAlignment="1" applyProtection="1">
      <alignment/>
      <protection hidden="1"/>
    </xf>
    <xf numFmtId="0" fontId="5" fillId="0" borderId="0" xfId="0" applyFont="1" applyAlignment="1" applyProtection="1">
      <alignment/>
      <protection hidden="1"/>
    </xf>
    <xf numFmtId="0" fontId="3" fillId="0" borderId="0" xfId="0" applyFont="1" applyAlignment="1" applyProtection="1">
      <alignment/>
      <protection hidden="1"/>
    </xf>
    <xf numFmtId="0" fontId="0" fillId="34" borderId="0" xfId="0" applyFill="1" applyAlignment="1" applyProtection="1">
      <alignment/>
      <protection hidden="1" locked="0"/>
    </xf>
    <xf numFmtId="0" fontId="0" fillId="34" borderId="0" xfId="0" applyFill="1" applyAlignment="1" applyProtection="1">
      <alignment/>
      <protection hidden="1"/>
    </xf>
    <xf numFmtId="44" fontId="0" fillId="34" borderId="0" xfId="0" applyNumberFormat="1" applyFill="1" applyAlignment="1" applyProtection="1">
      <alignment/>
      <protection hidden="1" locked="0"/>
    </xf>
    <xf numFmtId="44" fontId="0" fillId="0" borderId="0" xfId="44" applyFont="1" applyAlignment="1" applyProtection="1">
      <alignment/>
      <protection hidden="1"/>
    </xf>
    <xf numFmtId="0" fontId="1" fillId="0" borderId="0" xfId="0" applyFont="1" applyAlignment="1" applyProtection="1">
      <alignment/>
      <protection hidden="1"/>
    </xf>
    <xf numFmtId="8" fontId="1" fillId="33" borderId="0" xfId="44" applyNumberFormat="1" applyFont="1" applyFill="1" applyAlignment="1" applyProtection="1">
      <alignment/>
      <protection hidden="1"/>
    </xf>
    <xf numFmtId="0" fontId="1" fillId="0" borderId="0" xfId="0" applyFont="1" applyAlignment="1" applyProtection="1">
      <alignment horizontal="center"/>
      <protection hidden="1"/>
    </xf>
    <xf numFmtId="44" fontId="1" fillId="0" borderId="0" xfId="44" applyFont="1" applyAlignment="1" applyProtection="1">
      <alignment horizontal="center"/>
      <protection hidden="1"/>
    </xf>
    <xf numFmtId="8" fontId="1" fillId="33" borderId="0" xfId="0" applyNumberFormat="1" applyFont="1" applyFill="1" applyAlignment="1" applyProtection="1">
      <alignment/>
      <protection hidden="1"/>
    </xf>
    <xf numFmtId="0" fontId="6" fillId="0" borderId="0" xfId="0" applyFont="1" applyAlignment="1" applyProtection="1">
      <alignment/>
      <protection hidden="1"/>
    </xf>
    <xf numFmtId="44" fontId="0" fillId="0" borderId="0" xfId="44" applyFont="1" applyFill="1" applyAlignment="1" applyProtection="1">
      <alignment/>
      <protection hidden="1"/>
    </xf>
    <xf numFmtId="44" fontId="0" fillId="34" borderId="0" xfId="44" applyFont="1" applyFill="1" applyAlignment="1" applyProtection="1">
      <alignment/>
      <protection hidden="1"/>
    </xf>
    <xf numFmtId="0" fontId="4" fillId="0" borderId="0" xfId="0" applyFont="1" applyAlignment="1" applyProtection="1">
      <alignment/>
      <protection hidden="1"/>
    </xf>
    <xf numFmtId="17" fontId="0" fillId="0" borderId="0" xfId="0" applyNumberFormat="1" applyFill="1" applyAlignment="1" applyProtection="1">
      <alignment/>
      <protection hidden="1"/>
    </xf>
    <xf numFmtId="0" fontId="0" fillId="0" borderId="0" xfId="0" applyFont="1" applyAlignment="1" applyProtection="1">
      <alignment/>
      <protection hidden="1"/>
    </xf>
    <xf numFmtId="17" fontId="1" fillId="33" borderId="0" xfId="0" applyNumberFormat="1" applyFont="1" applyFill="1" applyAlignment="1" applyProtection="1">
      <alignment horizontal="center"/>
      <protection hidden="1"/>
    </xf>
    <xf numFmtId="44" fontId="1" fillId="0" borderId="0" xfId="44" applyFont="1" applyFill="1" applyAlignment="1" applyProtection="1">
      <alignment/>
      <protection hidden="1"/>
    </xf>
    <xf numFmtId="0" fontId="10" fillId="0" borderId="0" xfId="53" applyFont="1" applyAlignment="1" applyProtection="1">
      <alignment/>
      <protection hidden="1"/>
    </xf>
    <xf numFmtId="0" fontId="12" fillId="0" borderId="0" xfId="0" applyFont="1" applyAlignment="1" applyProtection="1">
      <alignment/>
      <protection hidden="1"/>
    </xf>
    <xf numFmtId="0" fontId="13" fillId="0" borderId="0" xfId="53" applyFont="1" applyAlignment="1" applyProtection="1">
      <alignment/>
      <protection hidden="1"/>
    </xf>
    <xf numFmtId="44" fontId="13" fillId="0" borderId="0" xfId="53" applyNumberFormat="1" applyFont="1" applyAlignment="1" applyProtection="1">
      <alignment/>
      <protection hidden="1"/>
    </xf>
    <xf numFmtId="0" fontId="13" fillId="0" borderId="0" xfId="53" applyFont="1" applyAlignment="1" applyProtection="1">
      <alignment/>
      <protection/>
    </xf>
    <xf numFmtId="0" fontId="12" fillId="0" borderId="0" xfId="0" applyFont="1" applyAlignment="1">
      <alignment/>
    </xf>
    <xf numFmtId="44" fontId="13" fillId="0" borderId="0" xfId="53" applyNumberFormat="1" applyFont="1" applyAlignment="1" applyProtection="1">
      <alignment horizontal="left"/>
      <protection hidden="1"/>
    </xf>
    <xf numFmtId="8" fontId="0" fillId="34" borderId="0" xfId="44" applyNumberFormat="1" applyFont="1" applyFill="1" applyAlignment="1" applyProtection="1">
      <alignment/>
      <protection hidden="1" locked="0"/>
    </xf>
    <xf numFmtId="8" fontId="5" fillId="33" borderId="0" xfId="44" applyNumberFormat="1" applyFont="1" applyFill="1" applyAlignment="1" applyProtection="1">
      <alignment/>
      <protection hidden="1"/>
    </xf>
    <xf numFmtId="8" fontId="7" fillId="33" borderId="0" xfId="44" applyNumberFormat="1" applyFont="1" applyFill="1" applyAlignment="1" applyProtection="1">
      <alignment/>
      <protection hidden="1"/>
    </xf>
    <xf numFmtId="8" fontId="0" fillId="0" borderId="0" xfId="44" applyNumberFormat="1" applyFont="1" applyAlignment="1" applyProtection="1">
      <alignment/>
      <protection hidden="1"/>
    </xf>
    <xf numFmtId="8" fontId="0" fillId="0" borderId="0" xfId="44" applyNumberFormat="1" applyFont="1" applyAlignment="1" applyProtection="1">
      <alignment/>
      <protection hidden="1"/>
    </xf>
    <xf numFmtId="0" fontId="3" fillId="0" borderId="0" xfId="0" applyFont="1" applyAlignment="1" applyProtection="1">
      <alignment vertical="center"/>
      <protection hidden="1"/>
    </xf>
    <xf numFmtId="8" fontId="0" fillId="34" borderId="0" xfId="0" applyNumberFormat="1" applyFill="1" applyAlignment="1" applyProtection="1">
      <alignment/>
      <protection hidden="1" locked="0"/>
    </xf>
    <xf numFmtId="8" fontId="0" fillId="33" borderId="0" xfId="0" applyNumberFormat="1" applyFill="1" applyAlignment="1" applyProtection="1">
      <alignment/>
      <protection hidden="1"/>
    </xf>
    <xf numFmtId="8" fontId="0" fillId="33" borderId="0" xfId="44" applyNumberFormat="1" applyFont="1" applyFill="1" applyAlignment="1" applyProtection="1">
      <alignment/>
      <protection hidden="1"/>
    </xf>
    <xf numFmtId="7" fontId="5" fillId="34" borderId="0" xfId="44" applyNumberFormat="1" applyFont="1" applyFill="1" applyAlignment="1" applyProtection="1">
      <alignment/>
      <protection hidden="1" locked="0"/>
    </xf>
    <xf numFmtId="10" fontId="0" fillId="33" borderId="0" xfId="44" applyNumberFormat="1" applyFont="1" applyFill="1" applyAlignment="1" applyProtection="1">
      <alignment/>
      <protection hidden="1"/>
    </xf>
    <xf numFmtId="10" fontId="1" fillId="33" borderId="0" xfId="44" applyNumberFormat="1" applyFont="1" applyFill="1" applyAlignment="1" applyProtection="1">
      <alignment/>
      <protection hidden="1"/>
    </xf>
    <xf numFmtId="8" fontId="0" fillId="0" borderId="0" xfId="0" applyNumberFormat="1" applyAlignment="1">
      <alignment/>
    </xf>
    <xf numFmtId="8" fontId="0" fillId="0" borderId="0" xfId="0" applyNumberFormat="1" applyAlignment="1" applyProtection="1">
      <alignment/>
      <protection locked="0"/>
    </xf>
    <xf numFmtId="8" fontId="0" fillId="0" borderId="0" xfId="0" applyNumberFormat="1" applyAlignment="1" applyProtection="1">
      <alignment/>
      <protection/>
    </xf>
    <xf numFmtId="49" fontId="0" fillId="34" borderId="0" xfId="0" applyNumberFormat="1" applyFill="1" applyAlignment="1" applyProtection="1">
      <alignment horizontal="left"/>
      <protection locked="0"/>
    </xf>
    <xf numFmtId="8" fontId="0" fillId="0" borderId="0" xfId="0" applyNumberFormat="1" applyAlignment="1" applyProtection="1">
      <alignment/>
      <protection hidden="1"/>
    </xf>
    <xf numFmtId="44" fontId="0" fillId="0" borderId="0" xfId="44" applyFont="1" applyAlignment="1" applyProtection="1">
      <alignment horizontal="center"/>
      <protection hidden="1"/>
    </xf>
    <xf numFmtId="0" fontId="0" fillId="0" borderId="0" xfId="0" applyAlignment="1" applyProtection="1">
      <alignment horizontal="center"/>
      <protection hidden="1"/>
    </xf>
    <xf numFmtId="8" fontId="1" fillId="0" borderId="0" xfId="44" applyNumberFormat="1" applyFont="1" applyFill="1" applyAlignment="1" applyProtection="1">
      <alignment/>
      <protection hidden="1"/>
    </xf>
    <xf numFmtId="8" fontId="0" fillId="33" borderId="0" xfId="44" applyNumberFormat="1" applyFont="1" applyFill="1" applyAlignment="1" applyProtection="1">
      <alignment/>
      <protection hidden="1"/>
    </xf>
    <xf numFmtId="8" fontId="0" fillId="0" borderId="0" xfId="44" applyNumberFormat="1" applyFont="1" applyFill="1" applyAlignment="1" applyProtection="1">
      <alignment/>
      <protection hidden="1"/>
    </xf>
    <xf numFmtId="8" fontId="0" fillId="0" borderId="0" xfId="44" applyNumberFormat="1" applyFont="1" applyFill="1" applyAlignment="1" applyProtection="1">
      <alignment/>
      <protection hidden="1"/>
    </xf>
    <xf numFmtId="8" fontId="1" fillId="0" borderId="0" xfId="0" applyNumberFormat="1" applyFont="1" applyAlignment="1" applyProtection="1">
      <alignment/>
      <protection hidden="1"/>
    </xf>
    <xf numFmtId="8" fontId="0" fillId="0" borderId="0" xfId="0" applyNumberFormat="1" applyAlignment="1" applyProtection="1">
      <alignment/>
      <protection hidden="1" locked="0"/>
    </xf>
    <xf numFmtId="17" fontId="9" fillId="0" borderId="0" xfId="53" applyNumberFormat="1" applyFill="1" applyAlignment="1" applyProtection="1">
      <alignment horizontal="center"/>
      <protection hidden="1"/>
    </xf>
    <xf numFmtId="0" fontId="14" fillId="0" borderId="0" xfId="0" applyFont="1" applyFill="1" applyAlignment="1" applyProtection="1">
      <alignment horizontal="center"/>
      <protection hidden="1"/>
    </xf>
    <xf numFmtId="17" fontId="15" fillId="0" borderId="0" xfId="53" applyNumberFormat="1" applyFont="1" applyFill="1" applyAlignment="1" applyProtection="1">
      <alignment horizontal="center"/>
      <protection hidden="1"/>
    </xf>
    <xf numFmtId="0" fontId="16" fillId="35" borderId="0" xfId="53" applyFont="1" applyFill="1" applyAlignment="1" applyProtection="1">
      <alignment horizontal="center" vertical="center" wrapText="1"/>
      <protection hidden="1"/>
    </xf>
    <xf numFmtId="8" fontId="0" fillId="0" borderId="0" xfId="0" applyNumberFormat="1" applyFont="1" applyAlignment="1" applyProtection="1">
      <alignment/>
      <protection hidden="1"/>
    </xf>
    <xf numFmtId="17" fontId="17" fillId="36" borderId="0" xfId="53" applyNumberFormat="1" applyFont="1" applyFill="1" applyAlignment="1" applyProtection="1">
      <alignment horizontal="center"/>
      <protection hidden="1"/>
    </xf>
    <xf numFmtId="17" fontId="8" fillId="0" borderId="0" xfId="53" applyNumberFormat="1" applyFont="1" applyFill="1" applyAlignment="1" applyProtection="1">
      <alignment horizontal="center"/>
      <protection hidden="1"/>
    </xf>
    <xf numFmtId="0" fontId="1" fillId="0" borderId="0" xfId="0" applyFont="1" applyFill="1" applyAlignment="1" applyProtection="1">
      <alignment horizontal="center"/>
      <protection hidden="1"/>
    </xf>
    <xf numFmtId="17" fontId="9" fillId="0" borderId="0" xfId="53" applyNumberFormat="1" applyFont="1" applyFill="1" applyAlignment="1" applyProtection="1">
      <alignment horizontal="center"/>
      <protection hidden="1"/>
    </xf>
    <xf numFmtId="8" fontId="5" fillId="0" borderId="0" xfId="44" applyNumberFormat="1" applyFont="1" applyAlignment="1" applyProtection="1">
      <alignment/>
      <protection hidden="1"/>
    </xf>
    <xf numFmtId="0" fontId="0" fillId="34" borderId="0" xfId="0" applyNumberFormat="1" applyFill="1" applyAlignment="1" applyProtection="1">
      <alignment/>
      <protection hidden="1" locked="0"/>
    </xf>
    <xf numFmtId="0" fontId="0" fillId="33" borderId="0" xfId="0" applyFill="1" applyAlignment="1" applyProtection="1">
      <alignment/>
      <protection hidden="1"/>
    </xf>
    <xf numFmtId="0" fontId="18" fillId="0" borderId="0" xfId="0" applyFont="1" applyAlignment="1" applyProtection="1">
      <alignment/>
      <protection hidden="1"/>
    </xf>
    <xf numFmtId="0" fontId="20" fillId="0" borderId="0" xfId="53" applyFont="1" applyAlignment="1" applyProtection="1">
      <alignment/>
      <protection hidden="1"/>
    </xf>
    <xf numFmtId="0" fontId="1" fillId="0" borderId="0" xfId="44" applyNumberFormat="1" applyFont="1" applyAlignment="1" applyProtection="1">
      <alignment horizontal="center"/>
      <protection hidden="1"/>
    </xf>
    <xf numFmtId="44" fontId="5" fillId="0" borderId="0" xfId="44" applyFont="1" applyAlignment="1" applyProtection="1">
      <alignment horizontal="center"/>
      <protection hidden="1"/>
    </xf>
    <xf numFmtId="8" fontId="4" fillId="34" borderId="0" xfId="44" applyNumberFormat="1" applyFont="1" applyFill="1" applyAlignment="1" applyProtection="1">
      <alignment/>
      <protection hidden="1" locked="0"/>
    </xf>
    <xf numFmtId="0" fontId="14" fillId="0" borderId="0" xfId="0" applyFont="1" applyAlignment="1" applyProtection="1">
      <alignment/>
      <protection hidden="1"/>
    </xf>
    <xf numFmtId="8" fontId="14" fillId="33" borderId="0" xfId="44" applyNumberFormat="1" applyFont="1" applyFill="1" applyAlignment="1" applyProtection="1">
      <alignment/>
      <protection hidden="1"/>
    </xf>
    <xf numFmtId="8" fontId="21" fillId="33" borderId="0" xfId="44" applyNumberFormat="1" applyFont="1" applyFill="1" applyAlignment="1" applyProtection="1">
      <alignment/>
      <protection hidden="1"/>
    </xf>
    <xf numFmtId="8" fontId="5" fillId="34" borderId="0" xfId="44" applyNumberFormat="1" applyFont="1" applyFill="1" applyAlignment="1" applyProtection="1">
      <alignment/>
      <protection hidden="1" locked="0"/>
    </xf>
    <xf numFmtId="0" fontId="22" fillId="0" borderId="0" xfId="0" applyFont="1" applyAlignment="1" applyProtection="1">
      <alignment/>
      <protection hidden="1"/>
    </xf>
    <xf numFmtId="0" fontId="1" fillId="0" borderId="0" xfId="0" applyFont="1" applyAlignment="1" applyProtection="1">
      <alignment vertical="top"/>
      <protection hidden="1"/>
    </xf>
    <xf numFmtId="0" fontId="0" fillId="0" borderId="0" xfId="0" applyFill="1" applyAlignment="1" applyProtection="1">
      <alignment/>
      <protection hidden="1"/>
    </xf>
    <xf numFmtId="0" fontId="0" fillId="0" borderId="0" xfId="0" applyFill="1" applyAlignment="1" applyProtection="1">
      <alignment/>
      <protection hidden="1" locked="0"/>
    </xf>
    <xf numFmtId="0" fontId="0" fillId="34" borderId="0" xfId="0" applyFill="1" applyAlignment="1" applyProtection="1">
      <alignment horizontal="left"/>
      <protection hidden="1" locked="0"/>
    </xf>
    <xf numFmtId="0" fontId="0" fillId="33" borderId="0" xfId="0" applyNumberFormat="1" applyFill="1" applyAlignment="1" applyProtection="1">
      <alignment/>
      <protection hidden="1"/>
    </xf>
    <xf numFmtId="0" fontId="0" fillId="0" borderId="0" xfId="0" applyBorder="1" applyAlignment="1">
      <alignment/>
    </xf>
    <xf numFmtId="49" fontId="0" fillId="34" borderId="0" xfId="0" applyNumberFormat="1" applyFill="1" applyBorder="1" applyAlignment="1" applyProtection="1">
      <alignment horizontal="left"/>
      <protection locked="0"/>
    </xf>
    <xf numFmtId="165" fontId="0" fillId="34" borderId="0" xfId="0" applyNumberFormat="1" applyFill="1" applyBorder="1" applyAlignment="1" applyProtection="1">
      <alignment/>
      <protection locked="0"/>
    </xf>
    <xf numFmtId="0" fontId="24" fillId="34" borderId="0" xfId="0" applyFont="1" applyFill="1" applyBorder="1" applyAlignment="1" applyProtection="1">
      <alignment wrapText="1"/>
      <protection locked="0"/>
    </xf>
    <xf numFmtId="165" fontId="0" fillId="34" borderId="0" xfId="0" applyNumberFormat="1" applyFill="1" applyAlignment="1" applyProtection="1">
      <alignment/>
      <protection locked="0"/>
    </xf>
    <xf numFmtId="40" fontId="1" fillId="0" borderId="10" xfId="0" applyNumberFormat="1" applyFont="1" applyBorder="1" applyAlignment="1">
      <alignment horizontal="center" wrapText="1"/>
    </xf>
    <xf numFmtId="40" fontId="1" fillId="0" borderId="10" xfId="0" applyNumberFormat="1" applyFont="1" applyBorder="1" applyAlignment="1">
      <alignment wrapText="1"/>
    </xf>
    <xf numFmtId="0" fontId="0" fillId="37" borderId="11" xfId="0" applyFill="1" applyBorder="1" applyAlignment="1" applyProtection="1">
      <alignment wrapText="1"/>
      <protection locked="0"/>
    </xf>
    <xf numFmtId="167" fontId="0" fillId="37" borderId="11" xfId="0" applyNumberFormat="1" applyFill="1" applyBorder="1" applyAlignment="1" applyProtection="1">
      <alignment wrapText="1"/>
      <protection locked="0"/>
    </xf>
    <xf numFmtId="0" fontId="1" fillId="37" borderId="11" xfId="0" applyFont="1" applyFill="1" applyBorder="1" applyAlignment="1" applyProtection="1">
      <alignment wrapText="1"/>
      <protection/>
    </xf>
    <xf numFmtId="169" fontId="25" fillId="37" borderId="11" xfId="0" applyNumberFormat="1" applyFont="1" applyFill="1" applyBorder="1" applyAlignment="1" applyProtection="1">
      <alignment/>
      <protection locked="0"/>
    </xf>
    <xf numFmtId="169" fontId="0" fillId="37" borderId="11" xfId="0" applyNumberFormat="1" applyFont="1" applyFill="1" applyBorder="1" applyAlignment="1" applyProtection="1">
      <alignment wrapText="1"/>
      <protection locked="0"/>
    </xf>
    <xf numFmtId="0" fontId="0" fillId="0" borderId="12" xfId="0" applyBorder="1" applyAlignment="1" applyProtection="1">
      <alignment wrapText="1"/>
      <protection locked="0"/>
    </xf>
    <xf numFmtId="167" fontId="0" fillId="0" borderId="12" xfId="0" applyNumberFormat="1" applyBorder="1" applyAlignment="1" applyProtection="1">
      <alignment wrapText="1"/>
      <protection locked="0"/>
    </xf>
    <xf numFmtId="169" fontId="25" fillId="0" borderId="12" xfId="0" applyNumberFormat="1" applyFont="1" applyFill="1" applyBorder="1" applyAlignment="1" applyProtection="1">
      <alignment/>
      <protection locked="0"/>
    </xf>
    <xf numFmtId="169" fontId="0" fillId="0" borderId="12" xfId="0" applyNumberFormat="1" applyBorder="1" applyAlignment="1" applyProtection="1">
      <alignment/>
      <protection locked="0"/>
    </xf>
    <xf numFmtId="0" fontId="0" fillId="37" borderId="12" xfId="0" applyFont="1" applyFill="1" applyBorder="1" applyAlignment="1" applyProtection="1">
      <alignment wrapText="1"/>
      <protection locked="0"/>
    </xf>
    <xf numFmtId="167" fontId="0" fillId="37" borderId="12" xfId="0" applyNumberFormat="1" applyFont="1" applyFill="1" applyBorder="1" applyAlignment="1" applyProtection="1">
      <alignment wrapText="1"/>
      <protection locked="0"/>
    </xf>
    <xf numFmtId="169" fontId="25" fillId="37" borderId="12" xfId="0" applyNumberFormat="1" applyFont="1" applyFill="1" applyBorder="1" applyAlignment="1" applyProtection="1">
      <alignment/>
      <protection locked="0"/>
    </xf>
    <xf numFmtId="169" fontId="0" fillId="37" borderId="12" xfId="0" applyNumberFormat="1" applyFont="1" applyFill="1" applyBorder="1" applyAlignment="1" applyProtection="1">
      <alignment wrapText="1"/>
      <protection locked="0"/>
    </xf>
    <xf numFmtId="0" fontId="0" fillId="0" borderId="12" xfId="0" applyFont="1" applyFill="1" applyBorder="1" applyAlignment="1" applyProtection="1">
      <alignment wrapText="1"/>
      <protection locked="0"/>
    </xf>
    <xf numFmtId="167" fontId="0" fillId="0" borderId="12" xfId="0" applyNumberFormat="1" applyFont="1" applyFill="1" applyBorder="1" applyAlignment="1" applyProtection="1">
      <alignment wrapText="1"/>
      <protection locked="0"/>
    </xf>
    <xf numFmtId="169" fontId="25" fillId="0" borderId="12" xfId="0" applyNumberFormat="1" applyFont="1" applyBorder="1" applyAlignment="1" applyProtection="1">
      <alignment/>
      <protection locked="0"/>
    </xf>
    <xf numFmtId="169" fontId="0" fillId="0" borderId="12" xfId="0" applyNumberFormat="1" applyFont="1" applyFill="1" applyBorder="1" applyAlignment="1" applyProtection="1">
      <alignment wrapText="1"/>
      <protection locked="0"/>
    </xf>
    <xf numFmtId="0" fontId="26" fillId="0" borderId="0" xfId="0" applyFont="1" applyBorder="1" applyAlignment="1">
      <alignment/>
    </xf>
    <xf numFmtId="0" fontId="27" fillId="0" borderId="0" xfId="0" applyFont="1" applyBorder="1" applyAlignment="1">
      <alignment horizontal="left"/>
    </xf>
    <xf numFmtId="0" fontId="28" fillId="0" borderId="0" xfId="0" applyFont="1" applyBorder="1" applyAlignment="1">
      <alignment horizontal="center"/>
    </xf>
    <xf numFmtId="0" fontId="26" fillId="0" borderId="0" xfId="0" applyFont="1" applyBorder="1" applyAlignment="1">
      <alignment horizontal="center"/>
    </xf>
    <xf numFmtId="0" fontId="26" fillId="0" borderId="0" xfId="0" applyFont="1" applyFill="1" applyBorder="1" applyAlignment="1">
      <alignment/>
    </xf>
    <xf numFmtId="0" fontId="29" fillId="0" borderId="0" xfId="0" applyFont="1" applyFill="1" applyBorder="1" applyAlignment="1">
      <alignment horizontal="left"/>
    </xf>
    <xf numFmtId="0" fontId="26" fillId="0" borderId="0" xfId="0" applyFont="1" applyFill="1" applyBorder="1" applyAlignment="1">
      <alignment horizontal="center"/>
    </xf>
    <xf numFmtId="0" fontId="26" fillId="0" borderId="13" xfId="0" applyFont="1" applyFill="1" applyBorder="1" applyAlignment="1">
      <alignment horizontal="center"/>
    </xf>
    <xf numFmtId="0" fontId="26" fillId="0" borderId="14" xfId="0" applyFont="1" applyBorder="1" applyAlignment="1">
      <alignment horizontal="left"/>
    </xf>
    <xf numFmtId="0" fontId="26" fillId="0" borderId="14" xfId="0" applyFont="1" applyBorder="1" applyAlignment="1">
      <alignment horizontal="center"/>
    </xf>
    <xf numFmtId="0" fontId="30" fillId="0" borderId="14" xfId="0" applyFont="1" applyBorder="1" applyAlignment="1">
      <alignment horizontal="center"/>
    </xf>
    <xf numFmtId="0" fontId="26" fillId="0" borderId="15" xfId="0" applyFont="1" applyBorder="1" applyAlignment="1">
      <alignment horizontal="center"/>
    </xf>
    <xf numFmtId="0" fontId="26" fillId="0" borderId="16" xfId="0" applyFont="1" applyFill="1" applyBorder="1" applyAlignment="1">
      <alignment horizontal="center"/>
    </xf>
    <xf numFmtId="0" fontId="26" fillId="0" borderId="0" xfId="0" applyFont="1" applyBorder="1" applyAlignment="1">
      <alignment horizontal="left"/>
    </xf>
    <xf numFmtId="0" fontId="26" fillId="0" borderId="17" xfId="0" applyFont="1" applyBorder="1" applyAlignment="1">
      <alignment/>
    </xf>
    <xf numFmtId="0" fontId="26" fillId="0" borderId="17" xfId="0" applyFont="1" applyBorder="1" applyAlignment="1">
      <alignment horizontal="center"/>
    </xf>
    <xf numFmtId="0" fontId="26" fillId="0" borderId="0" xfId="0" applyNumberFormat="1" applyFont="1" applyBorder="1" applyAlignment="1">
      <alignment horizontal="center"/>
    </xf>
    <xf numFmtId="0" fontId="26" fillId="0" borderId="0" xfId="0" applyNumberFormat="1" applyFont="1" applyFill="1" applyBorder="1" applyAlignment="1">
      <alignment horizontal="center"/>
    </xf>
    <xf numFmtId="0" fontId="26" fillId="0" borderId="18" xfId="0" applyFont="1" applyFill="1" applyBorder="1" applyAlignment="1">
      <alignment horizontal="center"/>
    </xf>
    <xf numFmtId="0" fontId="26" fillId="0" borderId="19" xfId="0" applyFont="1" applyBorder="1" applyAlignment="1">
      <alignment horizontal="left"/>
    </xf>
    <xf numFmtId="0" fontId="26" fillId="0" borderId="19" xfId="0" applyFont="1" applyBorder="1" applyAlignment="1">
      <alignment horizontal="center"/>
    </xf>
    <xf numFmtId="14" fontId="26" fillId="0" borderId="19" xfId="0" applyNumberFormat="1" applyFont="1" applyBorder="1" applyAlignment="1">
      <alignment horizontal="right"/>
    </xf>
    <xf numFmtId="0" fontId="26" fillId="0" borderId="20" xfId="0" applyFont="1" applyBorder="1" applyAlignment="1">
      <alignment horizontal="center"/>
    </xf>
    <xf numFmtId="14" fontId="26" fillId="0" borderId="0" xfId="0" applyNumberFormat="1" applyFont="1" applyBorder="1" applyAlignment="1">
      <alignment horizontal="right"/>
    </xf>
    <xf numFmtId="0" fontId="26" fillId="0" borderId="0" xfId="0" applyNumberFormat="1" applyFont="1" applyBorder="1" applyAlignment="1">
      <alignment/>
    </xf>
    <xf numFmtId="0" fontId="26" fillId="0" borderId="0" xfId="0" applyFont="1" applyBorder="1" applyAlignment="1">
      <alignment wrapText="1"/>
    </xf>
    <xf numFmtId="0" fontId="30" fillId="0" borderId="21" xfId="0" applyFont="1" applyFill="1" applyBorder="1" applyAlignment="1" applyProtection="1">
      <alignment horizontal="left" wrapText="1"/>
      <protection/>
    </xf>
    <xf numFmtId="0" fontId="30" fillId="0" borderId="22" xfId="0" applyFont="1" applyFill="1" applyBorder="1" applyAlignment="1" applyProtection="1">
      <alignment horizontal="left" wrapText="1" indent="1"/>
      <protection/>
    </xf>
    <xf numFmtId="0" fontId="30" fillId="0" borderId="22" xfId="0" applyFont="1" applyFill="1" applyBorder="1" applyAlignment="1" applyProtection="1">
      <alignment horizontal="left" wrapText="1" indent="2"/>
      <protection/>
    </xf>
    <xf numFmtId="0" fontId="30" fillId="0" borderId="23" xfId="0" applyFont="1" applyFill="1" applyBorder="1" applyAlignment="1" applyProtection="1">
      <alignment horizontal="left" wrapText="1" indent="1"/>
      <protection/>
    </xf>
    <xf numFmtId="0" fontId="26" fillId="0" borderId="0" xfId="0" applyNumberFormat="1" applyFont="1" applyBorder="1" applyAlignment="1">
      <alignment wrapText="1"/>
    </xf>
    <xf numFmtId="0" fontId="26" fillId="0" borderId="16" xfId="0" applyFont="1" applyFill="1" applyBorder="1" applyAlignment="1">
      <alignment horizontal="right"/>
    </xf>
    <xf numFmtId="14" fontId="26" fillId="0" borderId="0" xfId="0" applyNumberFormat="1" applyFont="1" applyFill="1" applyBorder="1" applyAlignment="1">
      <alignment horizontal="right"/>
    </xf>
    <xf numFmtId="44" fontId="26" fillId="0" borderId="0" xfId="44" applyFont="1" applyFill="1" applyBorder="1" applyAlignment="1">
      <alignment horizontal="right"/>
    </xf>
    <xf numFmtId="44" fontId="26" fillId="0" borderId="17" xfId="44" applyFont="1" applyFill="1" applyBorder="1" applyAlignment="1">
      <alignment horizontal="right"/>
    </xf>
    <xf numFmtId="39" fontId="26" fillId="0" borderId="0" xfId="44" applyNumberFormat="1" applyFont="1" applyFill="1" applyBorder="1" applyAlignment="1">
      <alignment horizontal="right"/>
    </xf>
    <xf numFmtId="39" fontId="26" fillId="0" borderId="17" xfId="44" applyNumberFormat="1" applyFont="1" applyFill="1" applyBorder="1" applyAlignment="1">
      <alignment horizontal="right"/>
    </xf>
    <xf numFmtId="0" fontId="26" fillId="0" borderId="18" xfId="0" applyFont="1" applyFill="1" applyBorder="1" applyAlignment="1">
      <alignment horizontal="right"/>
    </xf>
    <xf numFmtId="14" fontId="26" fillId="0" borderId="19" xfId="0" applyNumberFormat="1" applyFont="1" applyFill="1" applyBorder="1" applyAlignment="1">
      <alignment horizontal="right"/>
    </xf>
    <xf numFmtId="39" fontId="26" fillId="0" borderId="19" xfId="44" applyNumberFormat="1" applyFont="1" applyFill="1" applyBorder="1" applyAlignment="1">
      <alignment horizontal="right"/>
    </xf>
    <xf numFmtId="39" fontId="26" fillId="0" borderId="20" xfId="44" applyNumberFormat="1" applyFont="1" applyFill="1" applyBorder="1" applyAlignment="1">
      <alignment horizontal="right"/>
    </xf>
    <xf numFmtId="0" fontId="26" fillId="0" borderId="0" xfId="0" applyFont="1" applyBorder="1" applyAlignment="1">
      <alignment/>
    </xf>
    <xf numFmtId="0" fontId="31" fillId="0" borderId="0" xfId="0" applyFont="1" applyBorder="1" applyAlignment="1">
      <alignment horizontal="left"/>
    </xf>
    <xf numFmtId="0" fontId="30" fillId="0" borderId="0" xfId="0" applyFont="1" applyBorder="1" applyAlignment="1">
      <alignment horizontal="left"/>
    </xf>
    <xf numFmtId="7" fontId="30" fillId="0" borderId="0" xfId="0" applyNumberFormat="1" applyFont="1" applyFill="1" applyBorder="1" applyAlignment="1">
      <alignment horizontal="right"/>
    </xf>
    <xf numFmtId="0" fontId="30" fillId="0" borderId="0" xfId="0" applyNumberFormat="1" applyFont="1" applyFill="1" applyBorder="1" applyAlignment="1">
      <alignment horizontal="right"/>
    </xf>
    <xf numFmtId="0" fontId="5" fillId="0" borderId="0" xfId="0" applyFont="1" applyBorder="1" applyAlignment="1">
      <alignment/>
    </xf>
    <xf numFmtId="168" fontId="5" fillId="0" borderId="0" xfId="0" applyNumberFormat="1" applyFont="1" applyBorder="1" applyAlignment="1">
      <alignment/>
    </xf>
    <xf numFmtId="169" fontId="32" fillId="0" borderId="0" xfId="0" applyNumberFormat="1" applyFont="1" applyAlignment="1" applyProtection="1">
      <alignment/>
      <protection hidden="1"/>
    </xf>
    <xf numFmtId="7" fontId="30" fillId="34" borderId="0" xfId="0" applyNumberFormat="1" applyFont="1" applyFill="1" applyBorder="1" applyAlignment="1" applyProtection="1">
      <alignment horizontal="right"/>
      <protection locked="0"/>
    </xf>
    <xf numFmtId="0" fontId="30" fillId="34" borderId="0" xfId="0" applyFont="1" applyFill="1" applyBorder="1" applyAlignment="1" applyProtection="1">
      <alignment horizontal="right"/>
      <protection locked="0"/>
    </xf>
    <xf numFmtId="14" fontId="30" fillId="34" borderId="0" xfId="0" applyNumberFormat="1" applyFont="1" applyFill="1" applyBorder="1" applyAlignment="1" applyProtection="1">
      <alignment horizontal="right"/>
      <protection locked="0"/>
    </xf>
    <xf numFmtId="10" fontId="30" fillId="34" borderId="0" xfId="59" applyNumberFormat="1" applyFont="1" applyFill="1" applyBorder="1" applyAlignment="1" applyProtection="1">
      <alignment horizontal="right"/>
      <protection locked="0"/>
    </xf>
    <xf numFmtId="0" fontId="20" fillId="0" borderId="0" xfId="53" applyFont="1" applyAlignment="1" applyProtection="1">
      <alignment/>
      <protection hidden="1"/>
    </xf>
    <xf numFmtId="0" fontId="1" fillId="0" borderId="0" xfId="0" applyFont="1" applyBorder="1" applyAlignment="1" applyProtection="1">
      <alignment horizontal="left"/>
      <protection/>
    </xf>
    <xf numFmtId="0" fontId="1" fillId="0" borderId="0" xfId="0" applyFont="1" applyAlignment="1" applyProtection="1">
      <alignment horizontal="left"/>
      <protection/>
    </xf>
    <xf numFmtId="0" fontId="33" fillId="0" borderId="0" xfId="53" applyFont="1" applyAlignment="1" applyProtection="1">
      <alignment horizontal="left"/>
      <protection hidden="1"/>
    </xf>
    <xf numFmtId="0" fontId="26" fillId="0" borderId="24" xfId="0" applyFont="1" applyBorder="1" applyAlignment="1">
      <alignment horizontal="center"/>
    </xf>
    <xf numFmtId="0" fontId="26" fillId="0" borderId="25" xfId="0" applyFont="1" applyBorder="1" applyAlignment="1">
      <alignment/>
    </xf>
    <xf numFmtId="0" fontId="30" fillId="0" borderId="25" xfId="0" applyFont="1" applyBorder="1" applyAlignment="1">
      <alignment horizontal="left"/>
    </xf>
    <xf numFmtId="0" fontId="26" fillId="0" borderId="25" xfId="0" applyFont="1" applyBorder="1" applyAlignment="1">
      <alignment horizontal="center"/>
    </xf>
    <xf numFmtId="0" fontId="26" fillId="0" borderId="26" xfId="0" applyFont="1" applyBorder="1" applyAlignment="1">
      <alignment horizontal="center"/>
    </xf>
    <xf numFmtId="0" fontId="36" fillId="0" borderId="0" xfId="0" applyFont="1" applyAlignment="1">
      <alignment/>
    </xf>
    <xf numFmtId="169" fontId="0" fillId="37" borderId="27" xfId="0" applyNumberFormat="1" applyFont="1" applyFill="1" applyBorder="1" applyAlignment="1">
      <alignment wrapText="1"/>
    </xf>
    <xf numFmtId="169" fontId="0" fillId="38" borderId="27" xfId="0" applyNumberFormat="1" applyFont="1" applyFill="1" applyBorder="1" applyAlignment="1">
      <alignment wrapText="1"/>
    </xf>
    <xf numFmtId="169" fontId="0" fillId="37" borderId="28" xfId="0" applyNumberFormat="1" applyFont="1" applyFill="1" applyBorder="1" applyAlignment="1">
      <alignment wrapText="1"/>
    </xf>
    <xf numFmtId="169" fontId="0" fillId="0" borderId="28" xfId="0" applyNumberFormat="1" applyFont="1" applyFill="1" applyBorder="1" applyAlignment="1">
      <alignment wrapText="1"/>
    </xf>
    <xf numFmtId="0" fontId="0" fillId="0" borderId="0" xfId="0" applyAlignment="1" applyProtection="1">
      <alignment/>
      <protection locked="0"/>
    </xf>
    <xf numFmtId="0" fontId="0" fillId="0" borderId="0" xfId="0" applyFill="1" applyAlignment="1" applyProtection="1">
      <alignment/>
      <protection locked="0"/>
    </xf>
    <xf numFmtId="0" fontId="0" fillId="0" borderId="0" xfId="0" applyAlignment="1" applyProtection="1">
      <alignment/>
      <protection/>
    </xf>
    <xf numFmtId="0" fontId="0" fillId="0" borderId="0" xfId="0" applyBorder="1" applyAlignment="1" applyProtection="1">
      <alignment/>
      <protection/>
    </xf>
    <xf numFmtId="0" fontId="36" fillId="0" borderId="29" xfId="0" applyFont="1" applyBorder="1" applyAlignment="1" applyProtection="1">
      <alignment horizontal="center"/>
      <protection/>
    </xf>
    <xf numFmtId="0" fontId="1" fillId="0" borderId="30" xfId="0" applyFont="1" applyBorder="1" applyAlignment="1" applyProtection="1">
      <alignment horizontal="center" wrapText="1"/>
      <protection/>
    </xf>
    <xf numFmtId="0" fontId="34" fillId="37" borderId="11" xfId="0" applyFont="1" applyFill="1" applyBorder="1" applyAlignment="1" applyProtection="1">
      <alignment horizontal="center"/>
      <protection locked="0"/>
    </xf>
    <xf numFmtId="0" fontId="0" fillId="0" borderId="12" xfId="0" applyFont="1" applyBorder="1" applyAlignment="1" applyProtection="1">
      <alignment horizontal="center"/>
      <protection locked="0"/>
    </xf>
    <xf numFmtId="0" fontId="0" fillId="37" borderId="12" xfId="0" applyFill="1" applyBorder="1" applyAlignment="1" applyProtection="1">
      <alignment horizontal="center"/>
      <protection locked="0"/>
    </xf>
    <xf numFmtId="0" fontId="0" fillId="0" borderId="12" xfId="0" applyBorder="1" applyAlignment="1" applyProtection="1">
      <alignment horizontal="center"/>
      <protection locked="0"/>
    </xf>
    <xf numFmtId="0" fontId="34" fillId="37" borderId="12" xfId="0" applyFont="1" applyFill="1" applyBorder="1" applyAlignment="1" applyProtection="1">
      <alignment horizontal="center"/>
      <protection locked="0"/>
    </xf>
    <xf numFmtId="0" fontId="35" fillId="0" borderId="12" xfId="0" applyFont="1" applyBorder="1" applyAlignment="1" applyProtection="1">
      <alignment horizontal="center"/>
      <protection locked="0"/>
    </xf>
    <xf numFmtId="17" fontId="37" fillId="34" borderId="10" xfId="0" applyNumberFormat="1" applyFont="1" applyFill="1" applyBorder="1" applyAlignment="1" applyProtection="1">
      <alignment horizontal="center"/>
      <protection hidden="1" locked="0"/>
    </xf>
    <xf numFmtId="0" fontId="20" fillId="0" borderId="0" xfId="53" applyFont="1" applyAlignment="1" applyProtection="1">
      <alignment/>
      <protection hidden="1"/>
    </xf>
    <xf numFmtId="0" fontId="0" fillId="0" borderId="0" xfId="0" applyAlignment="1">
      <alignment/>
    </xf>
    <xf numFmtId="0" fontId="0" fillId="0" borderId="0" xfId="0" applyAlignment="1" applyProtection="1">
      <alignment/>
      <protection hidden="1"/>
    </xf>
    <xf numFmtId="0" fontId="9" fillId="0" borderId="0" xfId="53" applyAlignment="1" applyProtection="1">
      <alignment horizontal="center"/>
      <protection hidden="1"/>
    </xf>
    <xf numFmtId="0" fontId="23" fillId="0" borderId="0" xfId="0" applyFont="1" applyBorder="1" applyAlignment="1">
      <alignment wrapText="1"/>
    </xf>
    <xf numFmtId="0" fontId="24" fillId="0" borderId="0" xfId="0" applyFont="1" applyBorder="1" applyAlignment="1">
      <alignment wrapText="1"/>
    </xf>
    <xf numFmtId="0" fontId="25" fillId="0" borderId="31" xfId="0" applyFont="1" applyBorder="1" applyAlignment="1" applyProtection="1">
      <alignment wrapText="1"/>
      <protection hidden="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167" fontId="1" fillId="0" borderId="29" xfId="0" applyNumberFormat="1" applyFont="1" applyBorder="1" applyAlignment="1">
      <alignment horizontal="center" vertical="center" wrapText="1"/>
    </xf>
    <xf numFmtId="167" fontId="1" fillId="0" borderId="30" xfId="0" applyNumberFormat="1" applyFont="1" applyBorder="1" applyAlignment="1">
      <alignment horizontal="center" vertical="center" wrapText="1"/>
    </xf>
    <xf numFmtId="168" fontId="8" fillId="0" borderId="29" xfId="0" applyNumberFormat="1" applyFont="1" applyBorder="1" applyAlignment="1">
      <alignment horizontal="center" vertical="center" wrapText="1"/>
    </xf>
    <xf numFmtId="168" fontId="8" fillId="0" borderId="30"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border>
        <left>
          <color indexed="63"/>
        </left>
        <right style="thin">
          <color indexed="20"/>
        </right>
        <top>
          <color indexed="63"/>
        </top>
        <bottom style="thin">
          <color indexed="20"/>
        </bottom>
      </border>
    </dxf>
    <dxf>
      <border>
        <left/>
        <right/>
        <top/>
        <bottom/>
      </border>
    </dxf>
    <dxf>
      <border>
        <left style="thin">
          <color indexed="20"/>
        </left>
        <right>
          <color indexed="63"/>
        </right>
        <top>
          <color indexed="63"/>
        </top>
        <bottom style="thin">
          <color indexed="20"/>
        </bottom>
      </border>
    </dxf>
    <dxf>
      <border>
        <left/>
        <right/>
        <top/>
        <bottom/>
      </border>
    </dxf>
    <dxf>
      <border>
        <left>
          <color indexed="63"/>
        </left>
        <right>
          <color indexed="63"/>
        </right>
        <top>
          <color indexed="63"/>
        </top>
        <bottom style="thin">
          <color indexed="20"/>
        </bottom>
      </border>
    </dxf>
    <dxf>
      <border>
        <left/>
        <right/>
        <top/>
        <bottom/>
      </border>
    </dxf>
    <dxf>
      <border>
        <left>
          <color rgb="FF000000"/>
        </left>
        <right>
          <color rgb="FF000000"/>
        </right>
        <top/>
        <bottom style="thin">
          <color rgb="FF0000FF"/>
        </bottom>
      </border>
    </dxf>
    <dxf>
      <border>
        <left style="thin">
          <color rgb="FF800080"/>
        </left>
        <right>
          <color rgb="FF000000"/>
        </right>
        <top/>
        <bottom style="thin">
          <color rgb="FF0000FF"/>
        </bottom>
      </border>
    </dxf>
    <dxf>
      <border>
        <left>
          <color rgb="FF000000"/>
        </left>
        <right style="thin">
          <color rgb="FF0000FF"/>
        </right>
        <top/>
        <bottom style="thin">
          <color rgb="FF00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hyperlink" Target="#Home!A1" /><Relationship Id="rId2" Type="http://schemas.openxmlformats.org/officeDocument/2006/relationships/hyperlink" Target="#Savings!A1" /><Relationship Id="rId3" Type="http://schemas.openxmlformats.org/officeDocument/2006/relationships/hyperlink" Target="#'Living Expenses'!A1" /><Relationship Id="rId4" Type="http://schemas.openxmlformats.org/officeDocument/2006/relationships/hyperlink" Target="#'Debt Repayment'!A1" /><Relationship Id="rId5" Type="http://schemas.openxmlformats.org/officeDocument/2006/relationships/hyperlink" Target="#'Check register'!A1" /><Relationship Id="rId6" Type="http://schemas.openxmlformats.org/officeDocument/2006/relationships/hyperlink" Target="#'Loan Calculator'!A1" /></Relationships>
</file>

<file path=xl/drawings/_rels/drawing3.xml.rels><?xml version="1.0" encoding="utf-8" standalone="yes"?><Relationships xmlns="http://schemas.openxmlformats.org/package/2006/relationships"><Relationship Id="rId1" Type="http://schemas.openxmlformats.org/officeDocument/2006/relationships/hyperlink" Target="#Home!A1" /><Relationship Id="rId2" Type="http://schemas.openxmlformats.org/officeDocument/2006/relationships/hyperlink" Target="#'10-70-20 Plan'!A1" /><Relationship Id="rId3" Type="http://schemas.openxmlformats.org/officeDocument/2006/relationships/hyperlink" Target="#'Living Expenses'!A1" /><Relationship Id="rId4" Type="http://schemas.openxmlformats.org/officeDocument/2006/relationships/hyperlink" Target="#'Debt Repayment'!A1" /><Relationship Id="rId5" Type="http://schemas.openxmlformats.org/officeDocument/2006/relationships/hyperlink" Target="#'Check register'!A1" /><Relationship Id="rId6" Type="http://schemas.openxmlformats.org/officeDocument/2006/relationships/hyperlink" Target="#'Loan Calculator'!A1" /></Relationships>
</file>

<file path=xl/drawings/_rels/drawing4.xml.rels><?xml version="1.0" encoding="utf-8" standalone="yes"?><Relationships xmlns="http://schemas.openxmlformats.org/package/2006/relationships"><Relationship Id="rId1" Type="http://schemas.openxmlformats.org/officeDocument/2006/relationships/hyperlink" Target="#Home!A1" /><Relationship Id="rId2" Type="http://schemas.openxmlformats.org/officeDocument/2006/relationships/hyperlink" Target="#'10-70-20 Plan'!A1" /><Relationship Id="rId3" Type="http://schemas.openxmlformats.org/officeDocument/2006/relationships/hyperlink" Target="#Savings!A1" /><Relationship Id="rId4" Type="http://schemas.openxmlformats.org/officeDocument/2006/relationships/hyperlink" Target="#'Debt Repayment'!A1" /><Relationship Id="rId5" Type="http://schemas.openxmlformats.org/officeDocument/2006/relationships/hyperlink" Target="#'Check register'!A1" /><Relationship Id="rId6" Type="http://schemas.openxmlformats.org/officeDocument/2006/relationships/hyperlink" Target="#'Loan Calculator'!A1" /></Relationships>
</file>

<file path=xl/drawings/_rels/drawing5.xml.rels><?xml version="1.0" encoding="utf-8" standalone="yes"?><Relationships xmlns="http://schemas.openxmlformats.org/package/2006/relationships"><Relationship Id="rId1" Type="http://schemas.openxmlformats.org/officeDocument/2006/relationships/hyperlink" Target="#Home!A1" /><Relationship Id="rId2" Type="http://schemas.openxmlformats.org/officeDocument/2006/relationships/hyperlink" Target="#'10-70-20 Plan'!A1" /><Relationship Id="rId3" Type="http://schemas.openxmlformats.org/officeDocument/2006/relationships/hyperlink" Target="#Savings!A1" /><Relationship Id="rId4" Type="http://schemas.openxmlformats.org/officeDocument/2006/relationships/hyperlink" Target="#'Living Expenses'!A1" /><Relationship Id="rId5" Type="http://schemas.openxmlformats.org/officeDocument/2006/relationships/hyperlink" Target="#'Debt Worksheet #1'!A1" /><Relationship Id="rId6" Type="http://schemas.openxmlformats.org/officeDocument/2006/relationships/hyperlink" Target="#'Debt Worksheet #2'!A1" /><Relationship Id="rId7" Type="http://schemas.openxmlformats.org/officeDocument/2006/relationships/hyperlink" Target="#'Check register'!A1" /><Relationship Id="rId8" Type="http://schemas.openxmlformats.org/officeDocument/2006/relationships/hyperlink" Target="#'Loan Calculator'!A1" /></Relationships>
</file>

<file path=xl/drawings/_rels/drawing6.xml.rels><?xml version="1.0" encoding="utf-8" standalone="yes"?><Relationships xmlns="http://schemas.openxmlformats.org/package/2006/relationships"><Relationship Id="rId1" Type="http://schemas.openxmlformats.org/officeDocument/2006/relationships/hyperlink" Target="#Home!A1" /><Relationship Id="rId2" Type="http://schemas.openxmlformats.org/officeDocument/2006/relationships/hyperlink" Target="#'10-70-20 Plan'!A1" /><Relationship Id="rId3" Type="http://schemas.openxmlformats.org/officeDocument/2006/relationships/hyperlink" Target="#Savings!A1" /><Relationship Id="rId4" Type="http://schemas.openxmlformats.org/officeDocument/2006/relationships/hyperlink" Target="#'Living Expenses'!A1" /><Relationship Id="rId5" Type="http://schemas.openxmlformats.org/officeDocument/2006/relationships/hyperlink" Target="#'Debt Repayment'!A1" /><Relationship Id="rId6" Type="http://schemas.openxmlformats.org/officeDocument/2006/relationships/hyperlink" Target="#'Check register'!A1" /><Relationship Id="rId7" Type="http://schemas.openxmlformats.org/officeDocument/2006/relationships/hyperlink" Target="#'Loan Calculator'!A1" /></Relationships>
</file>

<file path=xl/drawings/_rels/drawing7.xml.rels><?xml version="1.0" encoding="utf-8" standalone="yes"?><Relationships xmlns="http://schemas.openxmlformats.org/package/2006/relationships"><Relationship Id="rId1" Type="http://schemas.openxmlformats.org/officeDocument/2006/relationships/hyperlink" Target="#Home!A1" /><Relationship Id="rId2" Type="http://schemas.openxmlformats.org/officeDocument/2006/relationships/hyperlink" Target="#'10-70-20 Plan'!A1" /><Relationship Id="rId3" Type="http://schemas.openxmlformats.org/officeDocument/2006/relationships/hyperlink" Target="#Savings!A1" /><Relationship Id="rId4" Type="http://schemas.openxmlformats.org/officeDocument/2006/relationships/hyperlink" Target="#'Living Expenses'!A1" /><Relationship Id="rId5" Type="http://schemas.openxmlformats.org/officeDocument/2006/relationships/hyperlink" Target="#'Debt Repayment'!A1" /><Relationship Id="rId6" Type="http://schemas.openxmlformats.org/officeDocument/2006/relationships/hyperlink" Target="#'Check register'!A1" /><Relationship Id="rId7" Type="http://schemas.openxmlformats.org/officeDocument/2006/relationships/hyperlink" Target="#'Loan Calculator'!A1" /></Relationships>
</file>

<file path=xl/drawings/_rels/drawing8.xml.rels><?xml version="1.0" encoding="utf-8" standalone="yes"?><Relationships xmlns="http://schemas.openxmlformats.org/package/2006/relationships"><Relationship Id="rId1" Type="http://schemas.openxmlformats.org/officeDocument/2006/relationships/hyperlink" Target="#Home!A1" /><Relationship Id="rId2" Type="http://schemas.openxmlformats.org/officeDocument/2006/relationships/hyperlink" Target="#'10-70-20 Plan'!A1" /><Relationship Id="rId3" Type="http://schemas.openxmlformats.org/officeDocument/2006/relationships/hyperlink" Target="#Savings!A1" /><Relationship Id="rId4" Type="http://schemas.openxmlformats.org/officeDocument/2006/relationships/hyperlink" Target="#'Living Expenses'!A1" /><Relationship Id="rId5" Type="http://schemas.openxmlformats.org/officeDocument/2006/relationships/hyperlink" Target="#'Debt Repayment'!A1" /><Relationship Id="rId6" Type="http://schemas.openxmlformats.org/officeDocument/2006/relationships/hyperlink" Target="#'Loan Calculator'!A1" /></Relationships>
</file>

<file path=xl/drawings/_rels/drawing9.xml.rels><?xml version="1.0" encoding="utf-8" standalone="yes"?><Relationships xmlns="http://schemas.openxmlformats.org/package/2006/relationships"><Relationship Id="rId1" Type="http://schemas.openxmlformats.org/officeDocument/2006/relationships/hyperlink" Target="#Home!A1" /><Relationship Id="rId2" Type="http://schemas.openxmlformats.org/officeDocument/2006/relationships/hyperlink" Target="#'10-70-20 Plan'!A1" /><Relationship Id="rId3" Type="http://schemas.openxmlformats.org/officeDocument/2006/relationships/hyperlink" Target="#Savings!A1" /><Relationship Id="rId4" Type="http://schemas.openxmlformats.org/officeDocument/2006/relationships/hyperlink" Target="#'Living Expenses'!A1" /><Relationship Id="rId5" Type="http://schemas.openxmlformats.org/officeDocument/2006/relationships/hyperlink" Target="#'Debt Repayment'!A1" /><Relationship Id="rId6" Type="http://schemas.openxmlformats.org/officeDocument/2006/relationships/hyperlink" Target="#'Check register'!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304800</xdr:colOff>
      <xdr:row>24</xdr:row>
      <xdr:rowOff>28575</xdr:rowOff>
    </xdr:from>
    <xdr:ext cx="4991100" cy="4972050"/>
    <xdr:sp>
      <xdr:nvSpPr>
        <xdr:cNvPr id="1" name="Text Box 1"/>
        <xdr:cNvSpPr txBox="1">
          <a:spLocks noChangeArrowheads="1"/>
        </xdr:cNvSpPr>
      </xdr:nvSpPr>
      <xdr:spPr>
        <a:xfrm>
          <a:off x="914400" y="4410075"/>
          <a:ext cx="4991100" cy="4972050"/>
        </a:xfrm>
        <a:prstGeom prst="rect">
          <a:avLst/>
        </a:prstGeom>
        <a:solidFill>
          <a:srgbClr val="FFFFFF"/>
        </a:solidFill>
        <a:ln w="9525" cmpd="sng">
          <a:noFill/>
        </a:ln>
      </xdr:spPr>
      <xdr:txBody>
        <a:bodyPr vertOverflow="clip" wrap="square" lIns="36576" tIns="22860" rIns="36576" bIns="0"/>
        <a:p>
          <a:pPr algn="ctr">
            <a:defRPr/>
          </a:pPr>
          <a:r>
            <a:rPr lang="en-US" cap="none" sz="1200" b="0" i="0" u="none" baseline="0">
              <a:solidFill>
                <a:srgbClr val="000000"/>
              </a:solidFill>
              <a:latin typeface="Arial"/>
              <a:ea typeface="Arial"/>
              <a:cs typeface="Arial"/>
            </a:rPr>
            <a:t>The following worksheets are designed to be used with the "10-70-20 Plan" as developed and taught by the Stewardship Team of the Baptist General Convention of Texas.  For a thorough explanation of the plan, see "Financial Truth: Guiding Principles from God's Word"  or "Managing the Master's Money."   These resources can be obtained by contacting the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Stewardship Team
</a:t>
          </a:r>
          <a:r>
            <a:rPr lang="en-US" cap="none" sz="1200" b="0" i="0" u="none" baseline="0">
              <a:solidFill>
                <a:srgbClr val="000000"/>
              </a:solidFill>
              <a:latin typeface="Arial"/>
              <a:ea typeface="Arial"/>
              <a:cs typeface="Arial"/>
            </a:rPr>
            <a:t>Phone:214-828-5263 or 888-244-9400
</a:t>
          </a:r>
          <a:r>
            <a:rPr lang="en-US" cap="none" sz="1200" b="0" i="0" u="none" baseline="0">
              <a:solidFill>
                <a:srgbClr val="000000"/>
              </a:solidFill>
              <a:latin typeface="Arial"/>
              <a:ea typeface="Arial"/>
              <a:cs typeface="Arial"/>
            </a:rPr>
            <a:t>email: nancy.feaster@texasbaptists.org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following worksheets have been designed to allow you to develop a plan that is unique to your financial situation.  The </a:t>
          </a:r>
          <a:r>
            <a:rPr lang="en-US" cap="none" sz="1200" b="1" i="0" u="none" baseline="0">
              <a:solidFill>
                <a:srgbClr val="000000"/>
              </a:solidFill>
              <a:latin typeface="Arial"/>
              <a:ea typeface="Arial"/>
              <a:cs typeface="Arial"/>
            </a:rPr>
            <a:t>green</a:t>
          </a:r>
          <a:r>
            <a:rPr lang="en-US" cap="none" sz="1200" b="0" i="0" u="none" baseline="0">
              <a:solidFill>
                <a:srgbClr val="000000"/>
              </a:solidFill>
              <a:latin typeface="Arial"/>
              <a:ea typeface="Arial"/>
              <a:cs typeface="Arial"/>
            </a:rPr>
            <a:t> colored cells should be filled in with numbers from your personal situation.  The </a:t>
          </a:r>
          <a:r>
            <a:rPr lang="en-US" cap="none" sz="1200" b="1" i="0" u="none" baseline="0">
              <a:solidFill>
                <a:srgbClr val="000000"/>
              </a:solidFill>
              <a:latin typeface="Arial"/>
              <a:ea typeface="Arial"/>
              <a:cs typeface="Arial"/>
            </a:rPr>
            <a:t>yellow</a:t>
          </a:r>
          <a:r>
            <a:rPr lang="en-US" cap="none" sz="1200" b="0" i="0" u="none" baseline="0">
              <a:solidFill>
                <a:srgbClr val="000000"/>
              </a:solidFill>
              <a:latin typeface="Arial"/>
              <a:ea typeface="Arial"/>
              <a:cs typeface="Arial"/>
            </a:rPr>
            <a:t> colored cells will automatically calculate based on your numbers in the green cells.  
</a:t>
          </a:r>
          <a:r>
            <a:rPr lang="en-US" cap="none" sz="1200" b="0"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To unprotect any worksheet in order to make changes, 
</a:t>
          </a:r>
          <a:r>
            <a:rPr lang="en-US" cap="none" sz="1000" b="1" i="1" u="none" baseline="0">
              <a:solidFill>
                <a:srgbClr val="000000"/>
              </a:solidFill>
              <a:latin typeface="Arial"/>
              <a:ea typeface="Arial"/>
              <a:cs typeface="Arial"/>
            </a:rPr>
            <a:t>select "unprotect" and type in the password - bgct
</a:t>
          </a:r>
          <a:r>
            <a:rPr lang="en-US" cap="none" sz="1000" b="1" i="1" u="none" baseline="0">
              <a:solidFill>
                <a:srgbClr val="000000"/>
              </a:solidFill>
              <a:latin typeface="Arial"/>
              <a:ea typeface="Arial"/>
              <a:cs typeface="Arial"/>
            </a:rPr>
            <a:t>WARNING:  If you change the structure on an unprotected worksheet it may
</a:t>
          </a:r>
          <a:r>
            <a:rPr lang="en-US" cap="none" sz="1000" b="1" i="1" u="none" baseline="0">
              <a:solidFill>
                <a:srgbClr val="000000"/>
              </a:solidFill>
              <a:latin typeface="Arial"/>
              <a:ea typeface="Arial"/>
              <a:cs typeface="Arial"/>
            </a:rPr>
            <a:t>cause the formulas to miscalculate or work improperly.</a:t>
          </a:r>
          <a:r>
            <a:rPr lang="en-US" cap="none" sz="10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2002 by the Office of Personal Stewardship
</a:t>
          </a:r>
          <a:r>
            <a:rPr lang="en-US" cap="none" sz="1000" b="0" i="0" u="none" baseline="0">
              <a:solidFill>
                <a:srgbClr val="000000"/>
              </a:solidFill>
              <a:latin typeface="Arial"/>
              <a:ea typeface="Arial"/>
              <a:cs typeface="Arial"/>
            </a:rPr>
            <a:t>Baptist General Convention of Texas
</a:t>
          </a:r>
          <a:r>
            <a:rPr lang="en-US" cap="none" sz="1000" b="0" i="0" u="none" baseline="0">
              <a:solidFill>
                <a:srgbClr val="000000"/>
              </a:solidFill>
              <a:latin typeface="Arial"/>
              <a:ea typeface="Arial"/>
              <a:cs typeface="Arial"/>
            </a:rPr>
            <a:t>Dallas, Texas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p>
      </xdr:txBody>
    </xdr:sp>
    <xdr:clientData/>
  </xdr:oneCellAnchor>
  <xdr:oneCellAnchor>
    <xdr:from>
      <xdr:col>3</xdr:col>
      <xdr:colOff>1971675</xdr:colOff>
      <xdr:row>4</xdr:row>
      <xdr:rowOff>0</xdr:rowOff>
    </xdr:from>
    <xdr:ext cx="1695450" cy="762000"/>
    <xdr:sp>
      <xdr:nvSpPr>
        <xdr:cNvPr id="2" name="Text Box 11"/>
        <xdr:cNvSpPr txBox="1">
          <a:spLocks noChangeArrowheads="1"/>
        </xdr:cNvSpPr>
      </xdr:nvSpPr>
      <xdr:spPr>
        <a:xfrm>
          <a:off x="5715000" y="628650"/>
          <a:ext cx="1695450" cy="762000"/>
        </a:xfrm>
        <a:prstGeom prst="rect">
          <a:avLst/>
        </a:prstGeom>
        <a:solidFill>
          <a:srgbClr val="FFFFFF"/>
        </a:solid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Enter the Month &amp; year
</a:t>
          </a:r>
          <a:r>
            <a:rPr lang="en-US" cap="none" sz="1000" b="1" i="0" u="none" baseline="0">
              <a:solidFill>
                <a:srgbClr val="000000"/>
              </a:solidFill>
              <a:latin typeface="Arial"/>
              <a:ea typeface="Arial"/>
              <a:cs typeface="Arial"/>
            </a:rPr>
            <a:t>you wish to start the plan
</a:t>
          </a:r>
          <a:r>
            <a:rPr lang="en-US" cap="none" sz="1000" b="1" i="0" u="none" baseline="0">
              <a:solidFill>
                <a:srgbClr val="000000"/>
              </a:solidFill>
              <a:latin typeface="Arial"/>
              <a:ea typeface="Arial"/>
              <a:cs typeface="Arial"/>
            </a:rPr>
            <a:t>in the green square
</a:t>
          </a:r>
          <a:r>
            <a:rPr lang="en-US" cap="none" sz="1000" b="1" i="0" u="none" baseline="0">
              <a:solidFill>
                <a:srgbClr val="000000"/>
              </a:solidFill>
              <a:latin typeface="Arial"/>
              <a:ea typeface="Arial"/>
              <a:cs typeface="Arial"/>
            </a:rPr>
            <a:t>(i.e. 4-2002 or 3-2002) and
</a:t>
          </a:r>
          <a:r>
            <a:rPr lang="en-US" cap="none" sz="1000" b="1" i="0" u="none" baseline="0">
              <a:solidFill>
                <a:srgbClr val="000000"/>
              </a:solidFill>
              <a:latin typeface="Arial"/>
              <a:ea typeface="Arial"/>
              <a:cs typeface="Arial"/>
            </a:rPr>
            <a:t>then click "Getting Started"</a:t>
          </a:r>
        </a:p>
      </xdr:txBody>
    </xdr:sp>
    <xdr:clientData/>
  </xdr:oneCellAnchor>
  <xdr:twoCellAnchor>
    <xdr:from>
      <xdr:col>3</xdr:col>
      <xdr:colOff>38100</xdr:colOff>
      <xdr:row>5</xdr:row>
      <xdr:rowOff>123825</xdr:rowOff>
    </xdr:from>
    <xdr:to>
      <xdr:col>3</xdr:col>
      <xdr:colOff>781050</xdr:colOff>
      <xdr:row>8</xdr:row>
      <xdr:rowOff>57150</xdr:rowOff>
    </xdr:to>
    <xdr:sp>
      <xdr:nvSpPr>
        <xdr:cNvPr id="3" name="WordArt 14"/>
        <xdr:cNvSpPr>
          <a:spLocks/>
        </xdr:cNvSpPr>
      </xdr:nvSpPr>
      <xdr:spPr>
        <a:xfrm rot="19474581">
          <a:off x="3781425" y="914400"/>
          <a:ext cx="742950" cy="4191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FF0000"/>
              </a:solidFill>
              <a:latin typeface="Arial Black"/>
              <a:cs typeface="Arial Black"/>
            </a:rPr>
            <a:t>Plan</a:t>
          </a:r>
        </a:p>
      </xdr:txBody>
    </xdr:sp>
    <xdr:clientData/>
  </xdr:twoCellAnchor>
  <xdr:twoCellAnchor>
    <xdr:from>
      <xdr:col>2</xdr:col>
      <xdr:colOff>952500</xdr:colOff>
      <xdr:row>8</xdr:row>
      <xdr:rowOff>85725</xdr:rowOff>
    </xdr:from>
    <xdr:to>
      <xdr:col>2</xdr:col>
      <xdr:colOff>1924050</xdr:colOff>
      <xdr:row>10</xdr:row>
      <xdr:rowOff>76200</xdr:rowOff>
    </xdr:to>
    <xdr:sp>
      <xdr:nvSpPr>
        <xdr:cNvPr id="4" name="WordArt 16"/>
        <xdr:cNvSpPr>
          <a:spLocks/>
        </xdr:cNvSpPr>
      </xdr:nvSpPr>
      <xdr:spPr>
        <a:xfrm rot="21055376">
          <a:off x="2695575" y="1362075"/>
          <a:ext cx="971550" cy="2381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FF0000"/>
              </a:solidFill>
              <a:latin typeface="Arial Black"/>
              <a:cs typeface="Arial Black"/>
            </a:rPr>
            <a:t>10-70-20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171450</xdr:colOff>
      <xdr:row>12</xdr:row>
      <xdr:rowOff>95250</xdr:rowOff>
    </xdr:from>
    <xdr:ext cx="76200" cy="200025"/>
    <xdr:sp fLocksText="0">
      <xdr:nvSpPr>
        <xdr:cNvPr id="1" name="Text Box 1"/>
        <xdr:cNvSpPr txBox="1">
          <a:spLocks noChangeArrowheads="1"/>
        </xdr:cNvSpPr>
      </xdr:nvSpPr>
      <xdr:spPr>
        <a:xfrm>
          <a:off x="466725" y="2209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180975</xdr:colOff>
      <xdr:row>12</xdr:row>
      <xdr:rowOff>47625</xdr:rowOff>
    </xdr:from>
    <xdr:ext cx="76200" cy="200025"/>
    <xdr:sp fLocksText="0">
      <xdr:nvSpPr>
        <xdr:cNvPr id="2" name="Text Box 2"/>
        <xdr:cNvSpPr txBox="1">
          <a:spLocks noChangeArrowheads="1"/>
        </xdr:cNvSpPr>
      </xdr:nvSpPr>
      <xdr:spPr>
        <a:xfrm>
          <a:off x="1085850" y="2162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9525</xdr:colOff>
      <xdr:row>8</xdr:row>
      <xdr:rowOff>19050</xdr:rowOff>
    </xdr:from>
    <xdr:ext cx="5257800" cy="1000125"/>
    <xdr:sp>
      <xdr:nvSpPr>
        <xdr:cNvPr id="3" name="Text Box 3"/>
        <xdr:cNvSpPr txBox="1">
          <a:spLocks noChangeArrowheads="1"/>
        </xdr:cNvSpPr>
      </xdr:nvSpPr>
      <xdr:spPr>
        <a:xfrm>
          <a:off x="304800" y="1485900"/>
          <a:ext cx="5257800" cy="10001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The 10-70-20 Plan is designed to help you make good financial decisions.  It provides a way to meet your obligations to God (tithe) and government (taxes) as it provides a plan to live within your financial resources.  On the following worksheets, enter the appropriate amounts in the green spaces.  The numbers in the yellow spaces will automatically calculate and provide the target numbers for the 10-70-20 Plan. </a:t>
          </a:r>
          <a:r>
            <a:rPr lang="en-US" cap="none" sz="1000" b="0" i="0" u="none" baseline="0">
              <a:solidFill>
                <a:srgbClr val="000000"/>
              </a:solidFill>
              <a:latin typeface="Arial"/>
              <a:ea typeface="Arial"/>
              <a:cs typeface="Arial"/>
            </a:rPr>
            <a:t> </a:t>
          </a:r>
        </a:p>
      </xdr:txBody>
    </xdr:sp>
    <xdr:clientData/>
  </xdr:oneCellAnchor>
  <xdr:oneCellAnchor>
    <xdr:from>
      <xdr:col>1</xdr:col>
      <xdr:colOff>28575</xdr:colOff>
      <xdr:row>2</xdr:row>
      <xdr:rowOff>0</xdr:rowOff>
    </xdr:from>
    <xdr:ext cx="762000" cy="371475"/>
    <xdr:sp>
      <xdr:nvSpPr>
        <xdr:cNvPr id="4" name="Text Box 4">
          <a:hlinkClick r:id="rId1"/>
        </xdr:cNvPr>
        <xdr:cNvSpPr txBox="1">
          <a:spLocks noChangeArrowheads="1"/>
        </xdr:cNvSpPr>
      </xdr:nvSpPr>
      <xdr:spPr>
        <a:xfrm>
          <a:off x="323850" y="323850"/>
          <a:ext cx="762000" cy="371475"/>
        </a:xfrm>
        <a:prstGeom prst="rect">
          <a:avLst/>
        </a:prstGeom>
        <a:solidFill>
          <a:srgbClr val="0000FF"/>
        </a:solidFill>
        <a:ln w="9525" cmpd="sng">
          <a:noFill/>
        </a:ln>
      </xdr:spPr>
      <xdr:txBody>
        <a:bodyPr vertOverflow="clip" wrap="square" lIns="36576" tIns="27432" rIns="36576" bIns="27432" anchor="ctr"/>
        <a:p>
          <a:pPr algn="ctr">
            <a:defRPr/>
          </a:pPr>
          <a:r>
            <a:rPr lang="en-US" cap="none" sz="1400" b="1" i="0" u="none" baseline="0">
              <a:solidFill>
                <a:srgbClr val="FFFFFF"/>
              </a:solidFill>
              <a:latin typeface="Arial"/>
              <a:ea typeface="Arial"/>
              <a:cs typeface="Arial"/>
            </a:rPr>
            <a:t>HOME</a:t>
          </a:r>
        </a:p>
      </xdr:txBody>
    </xdr:sp>
    <xdr:clientData/>
  </xdr:oneCellAnchor>
  <xdr:oneCellAnchor>
    <xdr:from>
      <xdr:col>2</xdr:col>
      <xdr:colOff>333375</xdr:colOff>
      <xdr:row>2</xdr:row>
      <xdr:rowOff>9525</xdr:rowOff>
    </xdr:from>
    <xdr:ext cx="762000" cy="371475"/>
    <xdr:sp>
      <xdr:nvSpPr>
        <xdr:cNvPr id="5" name="Text Box 6">
          <a:hlinkClick r:id="rId2"/>
        </xdr:cNvPr>
        <xdr:cNvSpPr txBox="1">
          <a:spLocks noChangeArrowheads="1"/>
        </xdr:cNvSpPr>
      </xdr:nvSpPr>
      <xdr:spPr>
        <a:xfrm>
          <a:off x="1238250" y="333375"/>
          <a:ext cx="762000" cy="371475"/>
        </a:xfrm>
        <a:prstGeom prst="rect">
          <a:avLst/>
        </a:prstGeom>
        <a:solidFill>
          <a:srgbClr val="0000FF"/>
        </a:solidFill>
        <a:ln w="9525" cmpd="sng">
          <a:noFill/>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SAVINGS</a:t>
          </a:r>
        </a:p>
      </xdr:txBody>
    </xdr:sp>
    <xdr:clientData/>
  </xdr:oneCellAnchor>
  <xdr:oneCellAnchor>
    <xdr:from>
      <xdr:col>3</xdr:col>
      <xdr:colOff>800100</xdr:colOff>
      <xdr:row>2</xdr:row>
      <xdr:rowOff>9525</xdr:rowOff>
    </xdr:from>
    <xdr:ext cx="762000" cy="371475"/>
    <xdr:sp>
      <xdr:nvSpPr>
        <xdr:cNvPr id="6" name="Text Box 7">
          <a:hlinkClick r:id="rId3"/>
        </xdr:cNvPr>
        <xdr:cNvSpPr txBox="1">
          <a:spLocks noChangeArrowheads="1"/>
        </xdr:cNvSpPr>
      </xdr:nvSpPr>
      <xdr:spPr>
        <a:xfrm>
          <a:off x="2143125" y="333375"/>
          <a:ext cx="762000" cy="371475"/>
        </a:xfrm>
        <a:prstGeom prst="rect">
          <a:avLst/>
        </a:prstGeom>
        <a:solidFill>
          <a:srgbClr val="0000FF"/>
        </a:soli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LIVING EXPENSES</a:t>
          </a:r>
        </a:p>
      </xdr:txBody>
    </xdr:sp>
    <xdr:clientData/>
  </xdr:oneCellAnchor>
  <xdr:oneCellAnchor>
    <xdr:from>
      <xdr:col>4</xdr:col>
      <xdr:colOff>495300</xdr:colOff>
      <xdr:row>2</xdr:row>
      <xdr:rowOff>9525</xdr:rowOff>
    </xdr:from>
    <xdr:ext cx="762000" cy="371475"/>
    <xdr:sp>
      <xdr:nvSpPr>
        <xdr:cNvPr id="7" name="Text Box 8">
          <a:hlinkClick r:id="rId4"/>
        </xdr:cNvPr>
        <xdr:cNvSpPr txBox="1">
          <a:spLocks noChangeArrowheads="1"/>
        </xdr:cNvSpPr>
      </xdr:nvSpPr>
      <xdr:spPr>
        <a:xfrm>
          <a:off x="3038475" y="333375"/>
          <a:ext cx="762000" cy="371475"/>
        </a:xfrm>
        <a:prstGeom prst="rect">
          <a:avLst/>
        </a:prstGeom>
        <a:solidFill>
          <a:srgbClr val="0000FF"/>
        </a:soli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DEBT RETIREMENT</a:t>
          </a:r>
        </a:p>
      </xdr:txBody>
    </xdr:sp>
    <xdr:clientData/>
  </xdr:oneCellAnchor>
  <xdr:oneCellAnchor>
    <xdr:from>
      <xdr:col>5</xdr:col>
      <xdr:colOff>219075</xdr:colOff>
      <xdr:row>2</xdr:row>
      <xdr:rowOff>19050</xdr:rowOff>
    </xdr:from>
    <xdr:ext cx="762000" cy="371475"/>
    <xdr:sp>
      <xdr:nvSpPr>
        <xdr:cNvPr id="8" name="Text Box 9">
          <a:hlinkClick r:id="rId5"/>
        </xdr:cNvPr>
        <xdr:cNvSpPr txBox="1">
          <a:spLocks noChangeArrowheads="1"/>
        </xdr:cNvSpPr>
      </xdr:nvSpPr>
      <xdr:spPr>
        <a:xfrm>
          <a:off x="3933825" y="342900"/>
          <a:ext cx="762000" cy="371475"/>
        </a:xfrm>
        <a:prstGeom prst="rect">
          <a:avLst/>
        </a:prstGeom>
        <a:solidFill>
          <a:srgbClr val="0000FF"/>
        </a:solidFill>
        <a:ln w="9525" cmpd="sng">
          <a:noFill/>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CHECK REGISTER</a:t>
          </a:r>
        </a:p>
      </xdr:txBody>
    </xdr:sp>
    <xdr:clientData/>
  </xdr:oneCellAnchor>
  <xdr:oneCellAnchor>
    <xdr:from>
      <xdr:col>5</xdr:col>
      <xdr:colOff>1123950</xdr:colOff>
      <xdr:row>2</xdr:row>
      <xdr:rowOff>19050</xdr:rowOff>
    </xdr:from>
    <xdr:ext cx="714375" cy="361950"/>
    <xdr:sp>
      <xdr:nvSpPr>
        <xdr:cNvPr id="9" name="Text Box 10">
          <a:hlinkClick r:id="rId6"/>
        </xdr:cNvPr>
        <xdr:cNvSpPr txBox="1">
          <a:spLocks noChangeArrowheads="1"/>
        </xdr:cNvSpPr>
      </xdr:nvSpPr>
      <xdr:spPr>
        <a:xfrm>
          <a:off x="4838700" y="342900"/>
          <a:ext cx="714375" cy="361950"/>
        </a:xfrm>
        <a:prstGeom prst="rect">
          <a:avLst/>
        </a:prstGeom>
        <a:solidFill>
          <a:srgbClr val="0000FF"/>
        </a:solidFill>
        <a:ln w="9525" cmpd="sng">
          <a:noFill/>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Loan Calculator</a:t>
          </a:r>
          <a:r>
            <a:rPr lang="en-US" cap="none" sz="1100" b="1" i="0" u="none" baseline="0">
              <a:solidFill>
                <a:srgbClr val="FFFFFF"/>
              </a:solidFill>
              <a:latin typeface="Arial"/>
              <a:ea typeface="Arial"/>
              <a:cs typeface="Arial"/>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15</xdr:row>
      <xdr:rowOff>9525</xdr:rowOff>
    </xdr:from>
    <xdr:to>
      <xdr:col>7</xdr:col>
      <xdr:colOff>228600</xdr:colOff>
      <xdr:row>18</xdr:row>
      <xdr:rowOff>180975</xdr:rowOff>
    </xdr:to>
    <xdr:sp>
      <xdr:nvSpPr>
        <xdr:cNvPr id="1" name="AutoShape 5"/>
        <xdr:cNvSpPr>
          <a:spLocks/>
        </xdr:cNvSpPr>
      </xdr:nvSpPr>
      <xdr:spPr>
        <a:xfrm>
          <a:off x="3895725" y="2609850"/>
          <a:ext cx="1400175" cy="676275"/>
        </a:xfrm>
        <a:prstGeom prst="wedgeEllipseCallout">
          <a:avLst>
            <a:gd name="adj1" fmla="val -74490"/>
            <a:gd name="adj2" fmla="val 35916"/>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FF"/>
              </a:solidFill>
              <a:latin typeface="Arial"/>
              <a:ea typeface="Arial"/>
              <a:cs typeface="Arial"/>
            </a:rPr>
            <a:t>Enter any current balance you have in savings</a:t>
          </a:r>
        </a:p>
      </xdr:txBody>
    </xdr:sp>
    <xdr:clientData/>
  </xdr:twoCellAnchor>
  <xdr:oneCellAnchor>
    <xdr:from>
      <xdr:col>0</xdr:col>
      <xdr:colOff>238125</xdr:colOff>
      <xdr:row>1</xdr:row>
      <xdr:rowOff>9525</xdr:rowOff>
    </xdr:from>
    <xdr:ext cx="762000" cy="371475"/>
    <xdr:sp>
      <xdr:nvSpPr>
        <xdr:cNvPr id="2" name="Text Box 6">
          <a:hlinkClick r:id="rId1"/>
        </xdr:cNvPr>
        <xdr:cNvSpPr txBox="1">
          <a:spLocks noChangeArrowheads="1"/>
        </xdr:cNvSpPr>
      </xdr:nvSpPr>
      <xdr:spPr>
        <a:xfrm>
          <a:off x="238125" y="171450"/>
          <a:ext cx="762000" cy="371475"/>
        </a:xfrm>
        <a:prstGeom prst="rect">
          <a:avLst/>
        </a:prstGeom>
        <a:solidFill>
          <a:srgbClr val="0000FF"/>
        </a:solidFill>
        <a:ln w="9525" cmpd="sng">
          <a:noFill/>
        </a:ln>
      </xdr:spPr>
      <xdr:txBody>
        <a:bodyPr vertOverflow="clip" wrap="square" lIns="36576" tIns="27432" rIns="36576" bIns="27432" anchor="ctr"/>
        <a:p>
          <a:pPr algn="ctr">
            <a:defRPr/>
          </a:pPr>
          <a:r>
            <a:rPr lang="en-US" cap="none" sz="1400" b="1" i="0" u="none" baseline="0">
              <a:solidFill>
                <a:srgbClr val="FFFFFF"/>
              </a:solidFill>
              <a:latin typeface="Arial"/>
              <a:ea typeface="Arial"/>
              <a:cs typeface="Arial"/>
            </a:rPr>
            <a:t>HOME</a:t>
          </a:r>
        </a:p>
      </xdr:txBody>
    </xdr:sp>
    <xdr:clientData/>
  </xdr:oneCellAnchor>
  <xdr:oneCellAnchor>
    <xdr:from>
      <xdr:col>2</xdr:col>
      <xdr:colOff>85725</xdr:colOff>
      <xdr:row>1</xdr:row>
      <xdr:rowOff>28575</xdr:rowOff>
    </xdr:from>
    <xdr:ext cx="762000" cy="371475"/>
    <xdr:sp>
      <xdr:nvSpPr>
        <xdr:cNvPr id="3" name="Text Box 7">
          <a:hlinkClick r:id="rId2"/>
        </xdr:cNvPr>
        <xdr:cNvSpPr txBox="1">
          <a:spLocks noChangeArrowheads="1"/>
        </xdr:cNvSpPr>
      </xdr:nvSpPr>
      <xdr:spPr>
        <a:xfrm>
          <a:off x="1171575" y="190500"/>
          <a:ext cx="762000" cy="371475"/>
        </a:xfrm>
        <a:prstGeom prst="rect">
          <a:avLst/>
        </a:prstGeom>
        <a:solidFill>
          <a:srgbClr val="0000FF"/>
        </a:solidFill>
        <a:ln w="9525" cmpd="sng">
          <a:noFill/>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10-70-20 PLAN</a:t>
          </a:r>
        </a:p>
      </xdr:txBody>
    </xdr:sp>
    <xdr:clientData/>
  </xdr:oneCellAnchor>
  <xdr:oneCellAnchor>
    <xdr:from>
      <xdr:col>3</xdr:col>
      <xdr:colOff>304800</xdr:colOff>
      <xdr:row>1</xdr:row>
      <xdr:rowOff>28575</xdr:rowOff>
    </xdr:from>
    <xdr:ext cx="762000" cy="371475"/>
    <xdr:sp>
      <xdr:nvSpPr>
        <xdr:cNvPr id="4" name="Text Box 9">
          <a:hlinkClick r:id="rId3"/>
        </xdr:cNvPr>
        <xdr:cNvSpPr txBox="1">
          <a:spLocks noChangeArrowheads="1"/>
        </xdr:cNvSpPr>
      </xdr:nvSpPr>
      <xdr:spPr>
        <a:xfrm>
          <a:off x="2066925" y="190500"/>
          <a:ext cx="762000" cy="371475"/>
        </a:xfrm>
        <a:prstGeom prst="rect">
          <a:avLst/>
        </a:prstGeom>
        <a:solidFill>
          <a:srgbClr val="0000FF"/>
        </a:soli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LIVING EXPENSES</a:t>
          </a:r>
        </a:p>
      </xdr:txBody>
    </xdr:sp>
    <xdr:clientData/>
  </xdr:oneCellAnchor>
  <xdr:oneCellAnchor>
    <xdr:from>
      <xdr:col>4</xdr:col>
      <xdr:colOff>304800</xdr:colOff>
      <xdr:row>1</xdr:row>
      <xdr:rowOff>38100</xdr:rowOff>
    </xdr:from>
    <xdr:ext cx="762000" cy="371475"/>
    <xdr:sp>
      <xdr:nvSpPr>
        <xdr:cNvPr id="5" name="Text Box 10">
          <a:hlinkClick r:id="rId4"/>
        </xdr:cNvPr>
        <xdr:cNvSpPr txBox="1">
          <a:spLocks noChangeArrowheads="1"/>
        </xdr:cNvSpPr>
      </xdr:nvSpPr>
      <xdr:spPr>
        <a:xfrm>
          <a:off x="2971800" y="200025"/>
          <a:ext cx="762000" cy="371475"/>
        </a:xfrm>
        <a:prstGeom prst="rect">
          <a:avLst/>
        </a:prstGeom>
        <a:solidFill>
          <a:srgbClr val="0000FF"/>
        </a:soli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DEBT RETIREMENT</a:t>
          </a:r>
        </a:p>
      </xdr:txBody>
    </xdr:sp>
    <xdr:clientData/>
  </xdr:oneCellAnchor>
  <xdr:oneCellAnchor>
    <xdr:from>
      <xdr:col>5</xdr:col>
      <xdr:colOff>228600</xdr:colOff>
      <xdr:row>1</xdr:row>
      <xdr:rowOff>38100</xdr:rowOff>
    </xdr:from>
    <xdr:ext cx="762000" cy="371475"/>
    <xdr:sp>
      <xdr:nvSpPr>
        <xdr:cNvPr id="6" name="Text Box 11">
          <a:hlinkClick r:id="rId5"/>
        </xdr:cNvPr>
        <xdr:cNvSpPr txBox="1">
          <a:spLocks noChangeArrowheads="1"/>
        </xdr:cNvSpPr>
      </xdr:nvSpPr>
      <xdr:spPr>
        <a:xfrm>
          <a:off x="3867150" y="200025"/>
          <a:ext cx="762000" cy="371475"/>
        </a:xfrm>
        <a:prstGeom prst="rect">
          <a:avLst/>
        </a:prstGeom>
        <a:solidFill>
          <a:srgbClr val="0000FF"/>
        </a:solidFill>
        <a:ln w="9525" cmpd="sng">
          <a:noFill/>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CHECK REGISTER</a:t>
          </a:r>
        </a:p>
      </xdr:txBody>
    </xdr:sp>
    <xdr:clientData/>
  </xdr:oneCellAnchor>
  <xdr:oneCellAnchor>
    <xdr:from>
      <xdr:col>6</xdr:col>
      <xdr:colOff>333375</xdr:colOff>
      <xdr:row>1</xdr:row>
      <xdr:rowOff>38100</xdr:rowOff>
    </xdr:from>
    <xdr:ext cx="714375" cy="361950"/>
    <xdr:sp>
      <xdr:nvSpPr>
        <xdr:cNvPr id="7" name="Text Box 12">
          <a:hlinkClick r:id="rId6"/>
        </xdr:cNvPr>
        <xdr:cNvSpPr txBox="1">
          <a:spLocks noChangeArrowheads="1"/>
        </xdr:cNvSpPr>
      </xdr:nvSpPr>
      <xdr:spPr>
        <a:xfrm>
          <a:off x="4791075" y="200025"/>
          <a:ext cx="714375" cy="361950"/>
        </a:xfrm>
        <a:prstGeom prst="rect">
          <a:avLst/>
        </a:prstGeom>
        <a:solidFill>
          <a:srgbClr val="0000FF"/>
        </a:solidFill>
        <a:ln w="9525" cmpd="sng">
          <a:noFill/>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Loan Calculator</a:t>
          </a:r>
          <a:r>
            <a:rPr lang="en-US" cap="none" sz="1100" b="1" i="0" u="none" baseline="0">
              <a:solidFill>
                <a:srgbClr val="FFFFFF"/>
              </a:solidFill>
              <a:latin typeface="Arial"/>
              <a:ea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200025</xdr:colOff>
      <xdr:row>1</xdr:row>
      <xdr:rowOff>57150</xdr:rowOff>
    </xdr:from>
    <xdr:ext cx="762000" cy="371475"/>
    <xdr:sp>
      <xdr:nvSpPr>
        <xdr:cNvPr id="1" name="Text Box 3">
          <a:hlinkClick r:id="rId1"/>
        </xdr:cNvPr>
        <xdr:cNvSpPr txBox="1">
          <a:spLocks noChangeArrowheads="1"/>
        </xdr:cNvSpPr>
      </xdr:nvSpPr>
      <xdr:spPr>
        <a:xfrm>
          <a:off x="200025" y="161925"/>
          <a:ext cx="762000" cy="371475"/>
        </a:xfrm>
        <a:prstGeom prst="rect">
          <a:avLst/>
        </a:prstGeom>
        <a:solidFill>
          <a:srgbClr val="0000FF"/>
        </a:solidFill>
        <a:ln w="9525" cmpd="sng">
          <a:noFill/>
        </a:ln>
      </xdr:spPr>
      <xdr:txBody>
        <a:bodyPr vertOverflow="clip" wrap="square" lIns="36576" tIns="27432" rIns="36576" bIns="27432" anchor="ctr"/>
        <a:p>
          <a:pPr algn="ctr">
            <a:defRPr/>
          </a:pPr>
          <a:r>
            <a:rPr lang="en-US" cap="none" sz="1400" b="1" i="0" u="none" baseline="0">
              <a:solidFill>
                <a:srgbClr val="FFFFFF"/>
              </a:solidFill>
              <a:latin typeface="Arial"/>
              <a:ea typeface="Arial"/>
              <a:cs typeface="Arial"/>
            </a:rPr>
            <a:t>HOME</a:t>
          </a:r>
        </a:p>
      </xdr:txBody>
    </xdr:sp>
    <xdr:clientData/>
  </xdr:oneCellAnchor>
  <xdr:oneCellAnchor>
    <xdr:from>
      <xdr:col>2</xdr:col>
      <xdr:colOff>180975</xdr:colOff>
      <xdr:row>1</xdr:row>
      <xdr:rowOff>76200</xdr:rowOff>
    </xdr:from>
    <xdr:ext cx="762000" cy="371475"/>
    <xdr:sp>
      <xdr:nvSpPr>
        <xdr:cNvPr id="2" name="Text Box 4">
          <a:hlinkClick r:id="rId2"/>
        </xdr:cNvPr>
        <xdr:cNvSpPr txBox="1">
          <a:spLocks noChangeArrowheads="1"/>
        </xdr:cNvSpPr>
      </xdr:nvSpPr>
      <xdr:spPr>
        <a:xfrm>
          <a:off x="1162050" y="180975"/>
          <a:ext cx="762000" cy="371475"/>
        </a:xfrm>
        <a:prstGeom prst="rect">
          <a:avLst/>
        </a:prstGeom>
        <a:solidFill>
          <a:srgbClr val="0000FF"/>
        </a:solidFill>
        <a:ln w="9525" cmpd="sng">
          <a:noFill/>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10-70-20 PLAN</a:t>
          </a:r>
        </a:p>
      </xdr:txBody>
    </xdr:sp>
    <xdr:clientData/>
  </xdr:oneCellAnchor>
  <xdr:oneCellAnchor>
    <xdr:from>
      <xdr:col>4</xdr:col>
      <xdr:colOff>28575</xdr:colOff>
      <xdr:row>1</xdr:row>
      <xdr:rowOff>95250</xdr:rowOff>
    </xdr:from>
    <xdr:ext cx="762000" cy="371475"/>
    <xdr:sp>
      <xdr:nvSpPr>
        <xdr:cNvPr id="3" name="Text Box 5">
          <a:hlinkClick r:id="rId3"/>
        </xdr:cNvPr>
        <xdr:cNvSpPr txBox="1">
          <a:spLocks noChangeArrowheads="1"/>
        </xdr:cNvSpPr>
      </xdr:nvSpPr>
      <xdr:spPr>
        <a:xfrm>
          <a:off x="2095500" y="200025"/>
          <a:ext cx="762000" cy="371475"/>
        </a:xfrm>
        <a:prstGeom prst="rect">
          <a:avLst/>
        </a:prstGeom>
        <a:solidFill>
          <a:srgbClr val="0000FF"/>
        </a:solidFill>
        <a:ln w="9525" cmpd="sng">
          <a:noFill/>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SAVINGS</a:t>
          </a:r>
        </a:p>
      </xdr:txBody>
    </xdr:sp>
    <xdr:clientData/>
  </xdr:oneCellAnchor>
  <xdr:oneCellAnchor>
    <xdr:from>
      <xdr:col>5</xdr:col>
      <xdr:colOff>333375</xdr:colOff>
      <xdr:row>1</xdr:row>
      <xdr:rowOff>104775</xdr:rowOff>
    </xdr:from>
    <xdr:ext cx="762000" cy="371475"/>
    <xdr:sp>
      <xdr:nvSpPr>
        <xdr:cNvPr id="4" name="Text Box 6">
          <a:hlinkClick r:id="rId4"/>
        </xdr:cNvPr>
        <xdr:cNvSpPr txBox="1">
          <a:spLocks noChangeArrowheads="1"/>
        </xdr:cNvSpPr>
      </xdr:nvSpPr>
      <xdr:spPr>
        <a:xfrm>
          <a:off x="3009900" y="209550"/>
          <a:ext cx="762000" cy="371475"/>
        </a:xfrm>
        <a:prstGeom prst="rect">
          <a:avLst/>
        </a:prstGeom>
        <a:solidFill>
          <a:srgbClr val="0000FF"/>
        </a:soli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DEBT RETIREMENT</a:t>
          </a:r>
        </a:p>
      </xdr:txBody>
    </xdr:sp>
    <xdr:clientData/>
  </xdr:oneCellAnchor>
  <xdr:oneCellAnchor>
    <xdr:from>
      <xdr:col>6</xdr:col>
      <xdr:colOff>495300</xdr:colOff>
      <xdr:row>1</xdr:row>
      <xdr:rowOff>104775</xdr:rowOff>
    </xdr:from>
    <xdr:ext cx="762000" cy="371475"/>
    <xdr:sp>
      <xdr:nvSpPr>
        <xdr:cNvPr id="5" name="Text Box 7">
          <a:hlinkClick r:id="rId5"/>
        </xdr:cNvPr>
        <xdr:cNvSpPr txBox="1">
          <a:spLocks noChangeArrowheads="1"/>
        </xdr:cNvSpPr>
      </xdr:nvSpPr>
      <xdr:spPr>
        <a:xfrm>
          <a:off x="3886200" y="209550"/>
          <a:ext cx="762000" cy="371475"/>
        </a:xfrm>
        <a:prstGeom prst="rect">
          <a:avLst/>
        </a:prstGeom>
        <a:solidFill>
          <a:srgbClr val="0000FF"/>
        </a:solidFill>
        <a:ln w="9525" cmpd="sng">
          <a:noFill/>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CHECK REGISTER</a:t>
          </a:r>
        </a:p>
      </xdr:txBody>
    </xdr:sp>
    <xdr:clientData/>
  </xdr:oneCellAnchor>
  <xdr:oneCellAnchor>
    <xdr:from>
      <xdr:col>7</xdr:col>
      <xdr:colOff>390525</xdr:colOff>
      <xdr:row>1</xdr:row>
      <xdr:rowOff>123825</xdr:rowOff>
    </xdr:from>
    <xdr:ext cx="714375" cy="361950"/>
    <xdr:sp>
      <xdr:nvSpPr>
        <xdr:cNvPr id="6" name="Text Box 8">
          <a:hlinkClick r:id="rId6"/>
        </xdr:cNvPr>
        <xdr:cNvSpPr txBox="1">
          <a:spLocks noChangeArrowheads="1"/>
        </xdr:cNvSpPr>
      </xdr:nvSpPr>
      <xdr:spPr>
        <a:xfrm>
          <a:off x="4762500" y="228600"/>
          <a:ext cx="714375" cy="361950"/>
        </a:xfrm>
        <a:prstGeom prst="rect">
          <a:avLst/>
        </a:prstGeom>
        <a:solidFill>
          <a:srgbClr val="0000FF"/>
        </a:solidFill>
        <a:ln w="9525" cmpd="sng">
          <a:noFill/>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Loan Calculator</a:t>
          </a:r>
          <a:r>
            <a:rPr lang="en-US" cap="none" sz="1100" b="1" i="0" u="none" baseline="0">
              <a:solidFill>
                <a:srgbClr val="FFFFFF"/>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9</xdr:row>
      <xdr:rowOff>142875</xdr:rowOff>
    </xdr:from>
    <xdr:to>
      <xdr:col>10</xdr:col>
      <xdr:colOff>485775</xdr:colOff>
      <xdr:row>13</xdr:row>
      <xdr:rowOff>9525</xdr:rowOff>
    </xdr:to>
    <xdr:sp>
      <xdr:nvSpPr>
        <xdr:cNvPr id="1" name="AutoShape 2"/>
        <xdr:cNvSpPr>
          <a:spLocks/>
        </xdr:cNvSpPr>
      </xdr:nvSpPr>
      <xdr:spPr>
        <a:xfrm>
          <a:off x="6324600" y="1828800"/>
          <a:ext cx="1476375" cy="590550"/>
        </a:xfrm>
        <a:prstGeom prst="wedgeRectCallout">
          <a:avLst>
            <a:gd name="adj1" fmla="val -70643"/>
            <a:gd name="adj2" fmla="val -19356"/>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FF"/>
              </a:solidFill>
              <a:latin typeface="Arial"/>
              <a:ea typeface="Arial"/>
              <a:cs typeface="Arial"/>
            </a:rPr>
            <a:t>If this number is </a:t>
          </a:r>
          <a:r>
            <a:rPr lang="en-US" cap="none" sz="800" b="1" i="0" u="none" baseline="0">
              <a:solidFill>
                <a:srgbClr val="000000"/>
              </a:solidFill>
              <a:latin typeface="Arial"/>
              <a:ea typeface="Arial"/>
              <a:cs typeface="Arial"/>
            </a:rPr>
            <a:t>black</a:t>
          </a:r>
          <a:r>
            <a:rPr lang="en-US" cap="none" sz="800" b="1" i="0" u="none" baseline="0">
              <a:solidFill>
                <a:srgbClr val="0000FF"/>
              </a:solidFill>
              <a:latin typeface="Arial"/>
              <a:ea typeface="Arial"/>
              <a:cs typeface="Arial"/>
            </a:rPr>
            <a:t>, go to Debt Worksheet #1; if it is </a:t>
          </a:r>
          <a:r>
            <a:rPr lang="en-US" cap="none" sz="800" b="1" i="0" u="none" baseline="0">
              <a:solidFill>
                <a:srgbClr val="FF0000"/>
              </a:solidFill>
              <a:latin typeface="Arial"/>
              <a:ea typeface="Arial"/>
              <a:cs typeface="Arial"/>
            </a:rPr>
            <a:t>red</a:t>
          </a:r>
          <a:r>
            <a:rPr lang="en-US" cap="none" sz="800" b="1" i="0" u="none" baseline="0">
              <a:solidFill>
                <a:srgbClr val="0000FF"/>
              </a:solidFill>
              <a:latin typeface="Arial"/>
              <a:ea typeface="Arial"/>
              <a:cs typeface="Arial"/>
            </a:rPr>
            <a:t> go to Debt Worksheet #2.  </a:t>
          </a:r>
        </a:p>
      </xdr:txBody>
    </xdr:sp>
    <xdr:clientData/>
  </xdr:twoCellAnchor>
  <xdr:oneCellAnchor>
    <xdr:from>
      <xdr:col>0</xdr:col>
      <xdr:colOff>200025</xdr:colOff>
      <xdr:row>1</xdr:row>
      <xdr:rowOff>38100</xdr:rowOff>
    </xdr:from>
    <xdr:ext cx="762000" cy="371475"/>
    <xdr:sp>
      <xdr:nvSpPr>
        <xdr:cNvPr id="2" name="Text Box 3">
          <a:hlinkClick r:id="rId1"/>
        </xdr:cNvPr>
        <xdr:cNvSpPr txBox="1">
          <a:spLocks noChangeArrowheads="1"/>
        </xdr:cNvSpPr>
      </xdr:nvSpPr>
      <xdr:spPr>
        <a:xfrm>
          <a:off x="200025" y="200025"/>
          <a:ext cx="762000" cy="371475"/>
        </a:xfrm>
        <a:prstGeom prst="rect">
          <a:avLst/>
        </a:prstGeom>
        <a:solidFill>
          <a:srgbClr val="0000FF"/>
        </a:solidFill>
        <a:ln w="9525" cmpd="sng">
          <a:noFill/>
        </a:ln>
      </xdr:spPr>
      <xdr:txBody>
        <a:bodyPr vertOverflow="clip" wrap="square" lIns="36576" tIns="27432" rIns="36576" bIns="27432" anchor="ctr"/>
        <a:p>
          <a:pPr algn="ctr">
            <a:defRPr/>
          </a:pPr>
          <a:r>
            <a:rPr lang="en-US" cap="none" sz="1400" b="1" i="0" u="none" baseline="0">
              <a:solidFill>
                <a:srgbClr val="FFFFFF"/>
              </a:solidFill>
              <a:latin typeface="Arial"/>
              <a:ea typeface="Arial"/>
              <a:cs typeface="Arial"/>
            </a:rPr>
            <a:t>HOME</a:t>
          </a:r>
        </a:p>
      </xdr:txBody>
    </xdr:sp>
    <xdr:clientData/>
  </xdr:oneCellAnchor>
  <xdr:oneCellAnchor>
    <xdr:from>
      <xdr:col>2</xdr:col>
      <xdr:colOff>152400</xdr:colOff>
      <xdr:row>1</xdr:row>
      <xdr:rowOff>47625</xdr:rowOff>
    </xdr:from>
    <xdr:ext cx="762000" cy="371475"/>
    <xdr:sp>
      <xdr:nvSpPr>
        <xdr:cNvPr id="3" name="Text Box 4">
          <a:hlinkClick r:id="rId2"/>
        </xdr:cNvPr>
        <xdr:cNvSpPr txBox="1">
          <a:spLocks noChangeArrowheads="1"/>
        </xdr:cNvSpPr>
      </xdr:nvSpPr>
      <xdr:spPr>
        <a:xfrm>
          <a:off x="1123950" y="209550"/>
          <a:ext cx="762000" cy="371475"/>
        </a:xfrm>
        <a:prstGeom prst="rect">
          <a:avLst/>
        </a:prstGeom>
        <a:solidFill>
          <a:srgbClr val="0000FF"/>
        </a:solidFill>
        <a:ln w="9525" cmpd="sng">
          <a:noFill/>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10-70-20 PLAN</a:t>
          </a:r>
        </a:p>
      </xdr:txBody>
    </xdr:sp>
    <xdr:clientData/>
  </xdr:oneCellAnchor>
  <xdr:oneCellAnchor>
    <xdr:from>
      <xdr:col>3</xdr:col>
      <xdr:colOff>466725</xdr:colOff>
      <xdr:row>1</xdr:row>
      <xdr:rowOff>57150</xdr:rowOff>
    </xdr:from>
    <xdr:ext cx="762000" cy="371475"/>
    <xdr:sp>
      <xdr:nvSpPr>
        <xdr:cNvPr id="4" name="Text Box 5">
          <a:hlinkClick r:id="rId3"/>
        </xdr:cNvPr>
        <xdr:cNvSpPr txBox="1">
          <a:spLocks noChangeArrowheads="1"/>
        </xdr:cNvSpPr>
      </xdr:nvSpPr>
      <xdr:spPr>
        <a:xfrm>
          <a:off x="2047875" y="219075"/>
          <a:ext cx="762000" cy="371475"/>
        </a:xfrm>
        <a:prstGeom prst="rect">
          <a:avLst/>
        </a:prstGeom>
        <a:solidFill>
          <a:srgbClr val="0000FF"/>
        </a:solidFill>
        <a:ln w="9525" cmpd="sng">
          <a:noFill/>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SAVINGS</a:t>
          </a:r>
        </a:p>
      </xdr:txBody>
    </xdr:sp>
    <xdr:clientData/>
  </xdr:oneCellAnchor>
  <xdr:oneCellAnchor>
    <xdr:from>
      <xdr:col>4</xdr:col>
      <xdr:colOff>209550</xdr:colOff>
      <xdr:row>1</xdr:row>
      <xdr:rowOff>76200</xdr:rowOff>
    </xdr:from>
    <xdr:ext cx="762000" cy="371475"/>
    <xdr:sp>
      <xdr:nvSpPr>
        <xdr:cNvPr id="5" name="Text Box 6">
          <a:hlinkClick r:id="rId4"/>
        </xdr:cNvPr>
        <xdr:cNvSpPr txBox="1">
          <a:spLocks noChangeArrowheads="1"/>
        </xdr:cNvSpPr>
      </xdr:nvSpPr>
      <xdr:spPr>
        <a:xfrm>
          <a:off x="2952750" y="238125"/>
          <a:ext cx="762000" cy="371475"/>
        </a:xfrm>
        <a:prstGeom prst="rect">
          <a:avLst/>
        </a:prstGeom>
        <a:solidFill>
          <a:srgbClr val="0000FF"/>
        </a:soli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LIVING EXPENSES</a:t>
          </a:r>
        </a:p>
      </xdr:txBody>
    </xdr:sp>
    <xdr:clientData/>
  </xdr:oneCellAnchor>
  <xdr:oneCellAnchor>
    <xdr:from>
      <xdr:col>6</xdr:col>
      <xdr:colOff>0</xdr:colOff>
      <xdr:row>1</xdr:row>
      <xdr:rowOff>19050</xdr:rowOff>
    </xdr:from>
    <xdr:ext cx="1171575" cy="171450"/>
    <xdr:sp>
      <xdr:nvSpPr>
        <xdr:cNvPr id="6" name="Text Box 7">
          <a:hlinkClick r:id="rId5"/>
        </xdr:cNvPr>
        <xdr:cNvSpPr txBox="1">
          <a:spLocks noChangeArrowheads="1"/>
        </xdr:cNvSpPr>
      </xdr:nvSpPr>
      <xdr:spPr>
        <a:xfrm>
          <a:off x="3962400" y="180975"/>
          <a:ext cx="1171575" cy="171450"/>
        </a:xfrm>
        <a:prstGeom prst="rect">
          <a:avLst/>
        </a:prstGeom>
        <a:solidFill>
          <a:srgbClr val="99CCFF"/>
        </a:solid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Debt Worksheet #1</a:t>
          </a:r>
        </a:p>
      </xdr:txBody>
    </xdr:sp>
    <xdr:clientData/>
  </xdr:oneCellAnchor>
  <xdr:oneCellAnchor>
    <xdr:from>
      <xdr:col>6</xdr:col>
      <xdr:colOff>0</xdr:colOff>
      <xdr:row>2</xdr:row>
      <xdr:rowOff>104775</xdr:rowOff>
    </xdr:from>
    <xdr:ext cx="1171575" cy="171450"/>
    <xdr:sp>
      <xdr:nvSpPr>
        <xdr:cNvPr id="7" name="Text Box 8">
          <a:hlinkClick r:id="rId6"/>
        </xdr:cNvPr>
        <xdr:cNvSpPr txBox="1">
          <a:spLocks noChangeArrowheads="1"/>
        </xdr:cNvSpPr>
      </xdr:nvSpPr>
      <xdr:spPr>
        <a:xfrm>
          <a:off x="3962400" y="428625"/>
          <a:ext cx="1171575" cy="171450"/>
        </a:xfrm>
        <a:prstGeom prst="rect">
          <a:avLst/>
        </a:prstGeom>
        <a:solidFill>
          <a:srgbClr val="99CCFF"/>
        </a:solid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Debt Worksheet #2</a:t>
          </a:r>
        </a:p>
      </xdr:txBody>
    </xdr:sp>
    <xdr:clientData/>
  </xdr:oneCellAnchor>
  <xdr:oneCellAnchor>
    <xdr:from>
      <xdr:col>7</xdr:col>
      <xdr:colOff>247650</xdr:colOff>
      <xdr:row>1</xdr:row>
      <xdr:rowOff>57150</xdr:rowOff>
    </xdr:from>
    <xdr:ext cx="762000" cy="371475"/>
    <xdr:sp>
      <xdr:nvSpPr>
        <xdr:cNvPr id="8" name="Text Box 9">
          <a:hlinkClick r:id="rId7"/>
        </xdr:cNvPr>
        <xdr:cNvSpPr txBox="1">
          <a:spLocks noChangeArrowheads="1"/>
        </xdr:cNvSpPr>
      </xdr:nvSpPr>
      <xdr:spPr>
        <a:xfrm>
          <a:off x="5295900" y="219075"/>
          <a:ext cx="762000" cy="371475"/>
        </a:xfrm>
        <a:prstGeom prst="rect">
          <a:avLst/>
        </a:prstGeom>
        <a:solidFill>
          <a:srgbClr val="0000FF"/>
        </a:solidFill>
        <a:ln w="9525" cmpd="sng">
          <a:noFill/>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CHECK REGISTER</a:t>
          </a:r>
        </a:p>
      </xdr:txBody>
    </xdr:sp>
    <xdr:clientData/>
  </xdr:oneCellAnchor>
  <xdr:oneCellAnchor>
    <xdr:from>
      <xdr:col>8</xdr:col>
      <xdr:colOff>95250</xdr:colOff>
      <xdr:row>1</xdr:row>
      <xdr:rowOff>57150</xdr:rowOff>
    </xdr:from>
    <xdr:ext cx="714375" cy="361950"/>
    <xdr:sp>
      <xdr:nvSpPr>
        <xdr:cNvPr id="9" name="Text Box 10">
          <a:hlinkClick r:id="rId8"/>
        </xdr:cNvPr>
        <xdr:cNvSpPr txBox="1">
          <a:spLocks noChangeArrowheads="1"/>
        </xdr:cNvSpPr>
      </xdr:nvSpPr>
      <xdr:spPr>
        <a:xfrm>
          <a:off x="6191250" y="219075"/>
          <a:ext cx="714375" cy="361950"/>
        </a:xfrm>
        <a:prstGeom prst="rect">
          <a:avLst/>
        </a:prstGeom>
        <a:solidFill>
          <a:srgbClr val="0000FF"/>
        </a:solidFill>
        <a:ln w="9525" cmpd="sng">
          <a:noFill/>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Loan Calculator</a:t>
          </a:r>
          <a:r>
            <a:rPr lang="en-US" cap="none" sz="1100" b="1" i="0" u="none" baseline="0">
              <a:solidFill>
                <a:srgbClr val="FFFFFF"/>
              </a:solidFill>
              <a:latin typeface="Arial"/>
              <a:ea typeface="Arial"/>
              <a:cs typeface="Arial"/>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7</xdr:row>
      <xdr:rowOff>76200</xdr:rowOff>
    </xdr:from>
    <xdr:to>
      <xdr:col>7</xdr:col>
      <xdr:colOff>409575</xdr:colOff>
      <xdr:row>12</xdr:row>
      <xdr:rowOff>142875</xdr:rowOff>
    </xdr:to>
    <xdr:sp>
      <xdr:nvSpPr>
        <xdr:cNvPr id="1" name="AutoShape 1"/>
        <xdr:cNvSpPr>
          <a:spLocks/>
        </xdr:cNvSpPr>
      </xdr:nvSpPr>
      <xdr:spPr>
        <a:xfrm>
          <a:off x="4152900" y="1457325"/>
          <a:ext cx="1295400" cy="914400"/>
        </a:xfrm>
        <a:prstGeom prst="cloudCallout">
          <a:avLst>
            <a:gd name="adj1" fmla="val -74263"/>
            <a:gd name="adj2" fmla="val 21875"/>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FF"/>
              </a:solidFill>
              <a:latin typeface="Arial"/>
              <a:ea typeface="Arial"/>
              <a:cs typeface="Arial"/>
            </a:rPr>
            <a:t>If this number is </a:t>
          </a:r>
          <a:r>
            <a:rPr lang="en-US" cap="none" sz="800" b="1" i="0" u="none" baseline="0">
              <a:solidFill>
                <a:srgbClr val="FF0000"/>
              </a:solidFill>
              <a:latin typeface="Arial"/>
              <a:ea typeface="Arial"/>
              <a:cs typeface="Arial"/>
            </a:rPr>
            <a:t>Red</a:t>
          </a:r>
          <a:r>
            <a:rPr lang="en-US" cap="none" sz="800" b="1" i="0" u="none" baseline="0">
              <a:solidFill>
                <a:srgbClr val="0000FF"/>
              </a:solidFill>
              <a:latin typeface="Arial"/>
              <a:ea typeface="Arial"/>
              <a:cs typeface="Arial"/>
            </a:rPr>
            <a:t>, go to Debt Worksheet #2</a:t>
          </a:r>
        </a:p>
      </xdr:txBody>
    </xdr:sp>
    <xdr:clientData/>
  </xdr:twoCellAnchor>
  <xdr:oneCellAnchor>
    <xdr:from>
      <xdr:col>1</xdr:col>
      <xdr:colOff>57150</xdr:colOff>
      <xdr:row>1</xdr:row>
      <xdr:rowOff>47625</xdr:rowOff>
    </xdr:from>
    <xdr:ext cx="762000" cy="371475"/>
    <xdr:sp>
      <xdr:nvSpPr>
        <xdr:cNvPr id="2" name="Text Box 2">
          <a:hlinkClick r:id="rId1"/>
        </xdr:cNvPr>
        <xdr:cNvSpPr txBox="1">
          <a:spLocks noChangeArrowheads="1"/>
        </xdr:cNvSpPr>
      </xdr:nvSpPr>
      <xdr:spPr>
        <a:xfrm>
          <a:off x="257175" y="209550"/>
          <a:ext cx="762000" cy="371475"/>
        </a:xfrm>
        <a:prstGeom prst="rect">
          <a:avLst/>
        </a:prstGeom>
        <a:solidFill>
          <a:srgbClr val="0000FF"/>
        </a:solidFill>
        <a:ln w="9525" cmpd="sng">
          <a:noFill/>
        </a:ln>
      </xdr:spPr>
      <xdr:txBody>
        <a:bodyPr vertOverflow="clip" wrap="square" lIns="36576" tIns="27432" rIns="36576" bIns="27432" anchor="ctr"/>
        <a:p>
          <a:pPr algn="ctr">
            <a:defRPr/>
          </a:pPr>
          <a:r>
            <a:rPr lang="en-US" cap="none" sz="1400" b="1" i="0" u="none" baseline="0">
              <a:solidFill>
                <a:srgbClr val="FFFFFF"/>
              </a:solidFill>
              <a:latin typeface="Arial"/>
              <a:ea typeface="Arial"/>
              <a:cs typeface="Arial"/>
            </a:rPr>
            <a:t>HOME</a:t>
          </a:r>
        </a:p>
      </xdr:txBody>
    </xdr:sp>
    <xdr:clientData/>
  </xdr:oneCellAnchor>
  <xdr:oneCellAnchor>
    <xdr:from>
      <xdr:col>2</xdr:col>
      <xdr:colOff>847725</xdr:colOff>
      <xdr:row>1</xdr:row>
      <xdr:rowOff>66675</xdr:rowOff>
    </xdr:from>
    <xdr:ext cx="762000" cy="371475"/>
    <xdr:sp>
      <xdr:nvSpPr>
        <xdr:cNvPr id="3" name="Text Box 3">
          <a:hlinkClick r:id="rId2"/>
        </xdr:cNvPr>
        <xdr:cNvSpPr txBox="1">
          <a:spLocks noChangeArrowheads="1"/>
        </xdr:cNvSpPr>
      </xdr:nvSpPr>
      <xdr:spPr>
        <a:xfrm>
          <a:off x="1247775" y="228600"/>
          <a:ext cx="762000" cy="371475"/>
        </a:xfrm>
        <a:prstGeom prst="rect">
          <a:avLst/>
        </a:prstGeom>
        <a:solidFill>
          <a:srgbClr val="0000FF"/>
        </a:solidFill>
        <a:ln w="9525" cmpd="sng">
          <a:noFill/>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10-70-20 PLAN</a:t>
          </a:r>
        </a:p>
      </xdr:txBody>
    </xdr:sp>
    <xdr:clientData/>
  </xdr:oneCellAnchor>
  <xdr:oneCellAnchor>
    <xdr:from>
      <xdr:col>4</xdr:col>
      <xdr:colOff>238125</xdr:colOff>
      <xdr:row>1</xdr:row>
      <xdr:rowOff>76200</xdr:rowOff>
    </xdr:from>
    <xdr:ext cx="762000" cy="371475"/>
    <xdr:sp>
      <xdr:nvSpPr>
        <xdr:cNvPr id="4" name="Text Box 4">
          <a:hlinkClick r:id="rId3"/>
        </xdr:cNvPr>
        <xdr:cNvSpPr txBox="1">
          <a:spLocks noChangeArrowheads="1"/>
        </xdr:cNvSpPr>
      </xdr:nvSpPr>
      <xdr:spPr>
        <a:xfrm>
          <a:off x="2162175" y="238125"/>
          <a:ext cx="762000" cy="371475"/>
        </a:xfrm>
        <a:prstGeom prst="rect">
          <a:avLst/>
        </a:prstGeom>
        <a:solidFill>
          <a:srgbClr val="0000FF"/>
        </a:solidFill>
        <a:ln w="9525" cmpd="sng">
          <a:noFill/>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SAVINGS</a:t>
          </a:r>
        </a:p>
      </xdr:txBody>
    </xdr:sp>
    <xdr:clientData/>
  </xdr:oneCellAnchor>
  <xdr:oneCellAnchor>
    <xdr:from>
      <xdr:col>5</xdr:col>
      <xdr:colOff>28575</xdr:colOff>
      <xdr:row>1</xdr:row>
      <xdr:rowOff>104775</xdr:rowOff>
    </xdr:from>
    <xdr:ext cx="762000" cy="371475"/>
    <xdr:sp>
      <xdr:nvSpPr>
        <xdr:cNvPr id="5" name="Text Box 5">
          <a:hlinkClick r:id="rId4"/>
        </xdr:cNvPr>
        <xdr:cNvSpPr txBox="1">
          <a:spLocks noChangeArrowheads="1"/>
        </xdr:cNvSpPr>
      </xdr:nvSpPr>
      <xdr:spPr>
        <a:xfrm>
          <a:off x="3067050" y="266700"/>
          <a:ext cx="762000" cy="371475"/>
        </a:xfrm>
        <a:prstGeom prst="rect">
          <a:avLst/>
        </a:prstGeom>
        <a:solidFill>
          <a:srgbClr val="0000FF"/>
        </a:soli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LIVING EXPENSES</a:t>
          </a:r>
        </a:p>
      </xdr:txBody>
    </xdr:sp>
    <xdr:clientData/>
  </xdr:oneCellAnchor>
  <xdr:oneCellAnchor>
    <xdr:from>
      <xdr:col>6</xdr:col>
      <xdr:colOff>133350</xdr:colOff>
      <xdr:row>1</xdr:row>
      <xdr:rowOff>104775</xdr:rowOff>
    </xdr:from>
    <xdr:ext cx="762000" cy="371475"/>
    <xdr:sp>
      <xdr:nvSpPr>
        <xdr:cNvPr id="6" name="Text Box 6">
          <a:hlinkClick r:id="rId5"/>
        </xdr:cNvPr>
        <xdr:cNvSpPr txBox="1">
          <a:spLocks noChangeArrowheads="1"/>
        </xdr:cNvSpPr>
      </xdr:nvSpPr>
      <xdr:spPr>
        <a:xfrm>
          <a:off x="3981450" y="266700"/>
          <a:ext cx="762000" cy="371475"/>
        </a:xfrm>
        <a:prstGeom prst="rect">
          <a:avLst/>
        </a:prstGeom>
        <a:solidFill>
          <a:srgbClr val="0000FF"/>
        </a:soli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DEBT RETIREMENT</a:t>
          </a:r>
        </a:p>
      </xdr:txBody>
    </xdr:sp>
    <xdr:clientData/>
  </xdr:oneCellAnchor>
  <xdr:oneCellAnchor>
    <xdr:from>
      <xdr:col>6</xdr:col>
      <xdr:colOff>1038225</xdr:colOff>
      <xdr:row>1</xdr:row>
      <xdr:rowOff>95250</xdr:rowOff>
    </xdr:from>
    <xdr:ext cx="762000" cy="371475"/>
    <xdr:sp>
      <xdr:nvSpPr>
        <xdr:cNvPr id="7" name="Text Box 7">
          <a:hlinkClick r:id="rId6"/>
        </xdr:cNvPr>
        <xdr:cNvSpPr txBox="1">
          <a:spLocks noChangeArrowheads="1"/>
        </xdr:cNvSpPr>
      </xdr:nvSpPr>
      <xdr:spPr>
        <a:xfrm>
          <a:off x="4886325" y="257175"/>
          <a:ext cx="762000" cy="371475"/>
        </a:xfrm>
        <a:prstGeom prst="rect">
          <a:avLst/>
        </a:prstGeom>
        <a:solidFill>
          <a:srgbClr val="0000FF"/>
        </a:solidFill>
        <a:ln w="9525" cmpd="sng">
          <a:noFill/>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CHECK REGISTER</a:t>
          </a:r>
        </a:p>
      </xdr:txBody>
    </xdr:sp>
    <xdr:clientData/>
  </xdr:oneCellAnchor>
  <xdr:oneCellAnchor>
    <xdr:from>
      <xdr:col>8</xdr:col>
      <xdr:colOff>314325</xdr:colOff>
      <xdr:row>1</xdr:row>
      <xdr:rowOff>85725</xdr:rowOff>
    </xdr:from>
    <xdr:ext cx="714375" cy="361950"/>
    <xdr:sp>
      <xdr:nvSpPr>
        <xdr:cNvPr id="8" name="Text Box 8">
          <a:hlinkClick r:id="rId7"/>
        </xdr:cNvPr>
        <xdr:cNvSpPr txBox="1">
          <a:spLocks noChangeArrowheads="1"/>
        </xdr:cNvSpPr>
      </xdr:nvSpPr>
      <xdr:spPr>
        <a:xfrm>
          <a:off x="5810250" y="247650"/>
          <a:ext cx="714375" cy="361950"/>
        </a:xfrm>
        <a:prstGeom prst="rect">
          <a:avLst/>
        </a:prstGeom>
        <a:solidFill>
          <a:srgbClr val="0000FF"/>
        </a:solidFill>
        <a:ln w="9525" cmpd="sng">
          <a:noFill/>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Loan Calculator</a:t>
          </a:r>
          <a:r>
            <a:rPr lang="en-US" cap="none" sz="1100" b="1" i="0" u="none" baseline="0">
              <a:solidFill>
                <a:srgbClr val="FFFFFF"/>
              </a:solidFill>
              <a:latin typeface="Arial"/>
              <a:ea typeface="Arial"/>
              <a:cs typeface="Arial"/>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8</xdr:row>
      <xdr:rowOff>142875</xdr:rowOff>
    </xdr:from>
    <xdr:to>
      <xdr:col>7</xdr:col>
      <xdr:colOff>47625</xdr:colOff>
      <xdr:row>12</xdr:row>
      <xdr:rowOff>95250</xdr:rowOff>
    </xdr:to>
    <xdr:sp>
      <xdr:nvSpPr>
        <xdr:cNvPr id="1" name="AutoShape 1"/>
        <xdr:cNvSpPr>
          <a:spLocks/>
        </xdr:cNvSpPr>
      </xdr:nvSpPr>
      <xdr:spPr>
        <a:xfrm>
          <a:off x="4295775" y="1724025"/>
          <a:ext cx="1295400" cy="600075"/>
        </a:xfrm>
        <a:prstGeom prst="wedgeEllipseCallout">
          <a:avLst>
            <a:gd name="adj1" fmla="val -62749"/>
            <a:gd name="adj2" fmla="val 48412"/>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FF"/>
              </a:solidFill>
              <a:latin typeface="Arial"/>
              <a:ea typeface="Arial"/>
              <a:cs typeface="Arial"/>
            </a:rPr>
            <a:t>If this number is </a:t>
          </a:r>
          <a:r>
            <a:rPr lang="en-US" cap="none" sz="800" b="1" i="0" u="none" baseline="0">
              <a:solidFill>
                <a:srgbClr val="000000"/>
              </a:solidFill>
              <a:latin typeface="Arial"/>
              <a:ea typeface="Arial"/>
              <a:cs typeface="Arial"/>
            </a:rPr>
            <a:t>Black</a:t>
          </a:r>
          <a:r>
            <a:rPr lang="en-US" cap="none" sz="800" b="1" i="0" u="none" baseline="0">
              <a:solidFill>
                <a:srgbClr val="0000FF"/>
              </a:solidFill>
              <a:latin typeface="Arial"/>
              <a:ea typeface="Arial"/>
              <a:cs typeface="Arial"/>
            </a:rPr>
            <a:t>, go to Debt Worksheet #1</a:t>
          </a:r>
        </a:p>
      </xdr:txBody>
    </xdr:sp>
    <xdr:clientData/>
  </xdr:twoCellAnchor>
  <xdr:oneCellAnchor>
    <xdr:from>
      <xdr:col>0</xdr:col>
      <xdr:colOff>295275</xdr:colOff>
      <xdr:row>1</xdr:row>
      <xdr:rowOff>57150</xdr:rowOff>
    </xdr:from>
    <xdr:ext cx="762000" cy="371475"/>
    <xdr:sp>
      <xdr:nvSpPr>
        <xdr:cNvPr id="2" name="Text Box 2">
          <a:hlinkClick r:id="rId1"/>
        </xdr:cNvPr>
        <xdr:cNvSpPr txBox="1">
          <a:spLocks noChangeArrowheads="1"/>
        </xdr:cNvSpPr>
      </xdr:nvSpPr>
      <xdr:spPr>
        <a:xfrm>
          <a:off x="295275" y="219075"/>
          <a:ext cx="762000" cy="371475"/>
        </a:xfrm>
        <a:prstGeom prst="rect">
          <a:avLst/>
        </a:prstGeom>
        <a:solidFill>
          <a:srgbClr val="0000FF"/>
        </a:solidFill>
        <a:ln w="9525" cmpd="sng">
          <a:noFill/>
        </a:ln>
      </xdr:spPr>
      <xdr:txBody>
        <a:bodyPr vertOverflow="clip" wrap="square" lIns="36576" tIns="27432" rIns="36576" bIns="27432" anchor="ctr"/>
        <a:p>
          <a:pPr algn="ctr">
            <a:defRPr/>
          </a:pPr>
          <a:r>
            <a:rPr lang="en-US" cap="none" sz="1400" b="1" i="0" u="none" baseline="0">
              <a:solidFill>
                <a:srgbClr val="FFFFFF"/>
              </a:solidFill>
              <a:latin typeface="Arial"/>
              <a:ea typeface="Arial"/>
              <a:cs typeface="Arial"/>
            </a:rPr>
            <a:t>HOME</a:t>
          </a:r>
        </a:p>
      </xdr:txBody>
    </xdr:sp>
    <xdr:clientData/>
  </xdr:oneCellAnchor>
  <xdr:oneCellAnchor>
    <xdr:from>
      <xdr:col>1</xdr:col>
      <xdr:colOff>876300</xdr:colOff>
      <xdr:row>1</xdr:row>
      <xdr:rowOff>76200</xdr:rowOff>
    </xdr:from>
    <xdr:ext cx="762000" cy="371475"/>
    <xdr:sp>
      <xdr:nvSpPr>
        <xdr:cNvPr id="3" name="Text Box 3">
          <a:hlinkClick r:id="rId2"/>
        </xdr:cNvPr>
        <xdr:cNvSpPr txBox="1">
          <a:spLocks noChangeArrowheads="1"/>
        </xdr:cNvSpPr>
      </xdr:nvSpPr>
      <xdr:spPr>
        <a:xfrm>
          <a:off x="1238250" y="238125"/>
          <a:ext cx="762000" cy="371475"/>
        </a:xfrm>
        <a:prstGeom prst="rect">
          <a:avLst/>
        </a:prstGeom>
        <a:solidFill>
          <a:srgbClr val="0000FF"/>
        </a:solidFill>
        <a:ln w="9525" cmpd="sng">
          <a:noFill/>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10-70-20 PLAN</a:t>
          </a:r>
        </a:p>
      </xdr:txBody>
    </xdr:sp>
    <xdr:clientData/>
  </xdr:oneCellAnchor>
  <xdr:oneCellAnchor>
    <xdr:from>
      <xdr:col>2</xdr:col>
      <xdr:colOff>76200</xdr:colOff>
      <xdr:row>1</xdr:row>
      <xdr:rowOff>85725</xdr:rowOff>
    </xdr:from>
    <xdr:ext cx="762000" cy="371475"/>
    <xdr:sp>
      <xdr:nvSpPr>
        <xdr:cNvPr id="4" name="Text Box 4">
          <a:hlinkClick r:id="rId3"/>
        </xdr:cNvPr>
        <xdr:cNvSpPr txBox="1">
          <a:spLocks noChangeArrowheads="1"/>
        </xdr:cNvSpPr>
      </xdr:nvSpPr>
      <xdr:spPr>
        <a:xfrm>
          <a:off x="2114550" y="247650"/>
          <a:ext cx="762000" cy="371475"/>
        </a:xfrm>
        <a:prstGeom prst="rect">
          <a:avLst/>
        </a:prstGeom>
        <a:solidFill>
          <a:srgbClr val="0000FF"/>
        </a:solidFill>
        <a:ln w="9525" cmpd="sng">
          <a:noFill/>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SAVINGS</a:t>
          </a:r>
        </a:p>
      </xdr:txBody>
    </xdr:sp>
    <xdr:clientData/>
  </xdr:oneCellAnchor>
  <xdr:oneCellAnchor>
    <xdr:from>
      <xdr:col>3</xdr:col>
      <xdr:colOff>104775</xdr:colOff>
      <xdr:row>1</xdr:row>
      <xdr:rowOff>95250</xdr:rowOff>
    </xdr:from>
    <xdr:ext cx="762000" cy="371475"/>
    <xdr:sp>
      <xdr:nvSpPr>
        <xdr:cNvPr id="5" name="Text Box 5">
          <a:hlinkClick r:id="rId4"/>
        </xdr:cNvPr>
        <xdr:cNvSpPr txBox="1">
          <a:spLocks noChangeArrowheads="1"/>
        </xdr:cNvSpPr>
      </xdr:nvSpPr>
      <xdr:spPr>
        <a:xfrm>
          <a:off x="3019425" y="257175"/>
          <a:ext cx="762000" cy="371475"/>
        </a:xfrm>
        <a:prstGeom prst="rect">
          <a:avLst/>
        </a:prstGeom>
        <a:solidFill>
          <a:srgbClr val="0000FF"/>
        </a:soli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LIVING EXPENSES</a:t>
          </a:r>
        </a:p>
      </xdr:txBody>
    </xdr:sp>
    <xdr:clientData/>
  </xdr:oneCellAnchor>
  <xdr:oneCellAnchor>
    <xdr:from>
      <xdr:col>4</xdr:col>
      <xdr:colOff>695325</xdr:colOff>
      <xdr:row>1</xdr:row>
      <xdr:rowOff>104775</xdr:rowOff>
    </xdr:from>
    <xdr:ext cx="762000" cy="371475"/>
    <xdr:sp>
      <xdr:nvSpPr>
        <xdr:cNvPr id="6" name="Text Box 6">
          <a:hlinkClick r:id="rId5"/>
        </xdr:cNvPr>
        <xdr:cNvSpPr txBox="1">
          <a:spLocks noChangeArrowheads="1"/>
        </xdr:cNvSpPr>
      </xdr:nvSpPr>
      <xdr:spPr>
        <a:xfrm>
          <a:off x="3914775" y="266700"/>
          <a:ext cx="762000" cy="371475"/>
        </a:xfrm>
        <a:prstGeom prst="rect">
          <a:avLst/>
        </a:prstGeom>
        <a:solidFill>
          <a:srgbClr val="0000FF"/>
        </a:soli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DEBT RETIREMENT</a:t>
          </a:r>
        </a:p>
      </xdr:txBody>
    </xdr:sp>
    <xdr:clientData/>
  </xdr:oneCellAnchor>
  <xdr:oneCellAnchor>
    <xdr:from>
      <xdr:col>6</xdr:col>
      <xdr:colOff>381000</xdr:colOff>
      <xdr:row>1</xdr:row>
      <xdr:rowOff>114300</xdr:rowOff>
    </xdr:from>
    <xdr:ext cx="762000" cy="371475"/>
    <xdr:sp>
      <xdr:nvSpPr>
        <xdr:cNvPr id="7" name="Text Box 7">
          <a:hlinkClick r:id="rId6"/>
        </xdr:cNvPr>
        <xdr:cNvSpPr txBox="1">
          <a:spLocks noChangeArrowheads="1"/>
        </xdr:cNvSpPr>
      </xdr:nvSpPr>
      <xdr:spPr>
        <a:xfrm>
          <a:off x="4829175" y="276225"/>
          <a:ext cx="762000" cy="371475"/>
        </a:xfrm>
        <a:prstGeom prst="rect">
          <a:avLst/>
        </a:prstGeom>
        <a:solidFill>
          <a:srgbClr val="0000FF"/>
        </a:solidFill>
        <a:ln w="9525" cmpd="sng">
          <a:noFill/>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CHECK REGISTER</a:t>
          </a:r>
        </a:p>
      </xdr:txBody>
    </xdr:sp>
    <xdr:clientData/>
  </xdr:oneCellAnchor>
  <xdr:oneCellAnchor>
    <xdr:from>
      <xdr:col>7</xdr:col>
      <xdr:colOff>180975</xdr:colOff>
      <xdr:row>1</xdr:row>
      <xdr:rowOff>114300</xdr:rowOff>
    </xdr:from>
    <xdr:ext cx="714375" cy="361950"/>
    <xdr:sp>
      <xdr:nvSpPr>
        <xdr:cNvPr id="8" name="Text Box 8">
          <a:hlinkClick r:id="rId7"/>
        </xdr:cNvPr>
        <xdr:cNvSpPr txBox="1">
          <a:spLocks noChangeArrowheads="1"/>
        </xdr:cNvSpPr>
      </xdr:nvSpPr>
      <xdr:spPr>
        <a:xfrm>
          <a:off x="5724525" y="276225"/>
          <a:ext cx="714375" cy="361950"/>
        </a:xfrm>
        <a:prstGeom prst="rect">
          <a:avLst/>
        </a:prstGeom>
        <a:solidFill>
          <a:srgbClr val="0000FF"/>
        </a:solidFill>
        <a:ln w="9525" cmpd="sng">
          <a:noFill/>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Loan Calculator</a:t>
          </a:r>
          <a:r>
            <a:rPr lang="en-US" cap="none" sz="1100" b="1" i="0" u="none" baseline="0">
              <a:solidFill>
                <a:srgbClr val="FFFFFF"/>
              </a:solidFill>
              <a:latin typeface="Arial"/>
              <a:ea typeface="Arial"/>
              <a:cs typeface="Arial"/>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295275</xdr:colOff>
      <xdr:row>1</xdr:row>
      <xdr:rowOff>19050</xdr:rowOff>
    </xdr:from>
    <xdr:ext cx="762000" cy="371475"/>
    <xdr:sp>
      <xdr:nvSpPr>
        <xdr:cNvPr id="1" name="Text Box 1">
          <a:hlinkClick r:id="rId1"/>
        </xdr:cNvPr>
        <xdr:cNvSpPr txBox="1">
          <a:spLocks noChangeArrowheads="1"/>
        </xdr:cNvSpPr>
      </xdr:nvSpPr>
      <xdr:spPr>
        <a:xfrm>
          <a:off x="295275" y="123825"/>
          <a:ext cx="762000" cy="371475"/>
        </a:xfrm>
        <a:prstGeom prst="rect">
          <a:avLst/>
        </a:prstGeom>
        <a:solidFill>
          <a:srgbClr val="0000FF"/>
        </a:solidFill>
        <a:ln w="9525" cmpd="sng">
          <a:noFill/>
        </a:ln>
      </xdr:spPr>
      <xdr:txBody>
        <a:bodyPr vertOverflow="clip" wrap="square" lIns="36576" tIns="27432" rIns="36576" bIns="27432" anchor="ctr"/>
        <a:p>
          <a:pPr algn="ctr">
            <a:defRPr/>
          </a:pPr>
          <a:r>
            <a:rPr lang="en-US" cap="none" sz="1400" b="1" i="0" u="none" baseline="0">
              <a:solidFill>
                <a:srgbClr val="FFFFFF"/>
              </a:solidFill>
              <a:latin typeface="Arial"/>
              <a:ea typeface="Arial"/>
              <a:cs typeface="Arial"/>
            </a:rPr>
            <a:t>HOME</a:t>
          </a:r>
        </a:p>
      </xdr:txBody>
    </xdr:sp>
    <xdr:clientData/>
  </xdr:oneCellAnchor>
  <xdr:oneCellAnchor>
    <xdr:from>
      <xdr:col>1</xdr:col>
      <xdr:colOff>619125</xdr:colOff>
      <xdr:row>1</xdr:row>
      <xdr:rowOff>28575</xdr:rowOff>
    </xdr:from>
    <xdr:ext cx="762000" cy="371475"/>
    <xdr:sp>
      <xdr:nvSpPr>
        <xdr:cNvPr id="2" name="Text Box 2">
          <a:hlinkClick r:id="rId2"/>
        </xdr:cNvPr>
        <xdr:cNvSpPr txBox="1">
          <a:spLocks noChangeArrowheads="1"/>
        </xdr:cNvSpPr>
      </xdr:nvSpPr>
      <xdr:spPr>
        <a:xfrm>
          <a:off x="1228725" y="133350"/>
          <a:ext cx="762000" cy="371475"/>
        </a:xfrm>
        <a:prstGeom prst="rect">
          <a:avLst/>
        </a:prstGeom>
        <a:solidFill>
          <a:srgbClr val="0000FF"/>
        </a:solidFill>
        <a:ln w="9525" cmpd="sng">
          <a:noFill/>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10-70-20 PLAN</a:t>
          </a:r>
        </a:p>
      </xdr:txBody>
    </xdr:sp>
    <xdr:clientData/>
  </xdr:oneCellAnchor>
  <xdr:oneCellAnchor>
    <xdr:from>
      <xdr:col>3</xdr:col>
      <xdr:colOff>47625</xdr:colOff>
      <xdr:row>1</xdr:row>
      <xdr:rowOff>47625</xdr:rowOff>
    </xdr:from>
    <xdr:ext cx="762000" cy="371475"/>
    <xdr:sp>
      <xdr:nvSpPr>
        <xdr:cNvPr id="3" name="Text Box 3">
          <a:hlinkClick r:id="rId3"/>
        </xdr:cNvPr>
        <xdr:cNvSpPr txBox="1">
          <a:spLocks noChangeArrowheads="1"/>
        </xdr:cNvSpPr>
      </xdr:nvSpPr>
      <xdr:spPr>
        <a:xfrm>
          <a:off x="2171700" y="152400"/>
          <a:ext cx="762000" cy="371475"/>
        </a:xfrm>
        <a:prstGeom prst="rect">
          <a:avLst/>
        </a:prstGeom>
        <a:solidFill>
          <a:srgbClr val="0000FF"/>
        </a:solidFill>
        <a:ln w="9525" cmpd="sng">
          <a:noFill/>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SAVINGS</a:t>
          </a:r>
        </a:p>
      </xdr:txBody>
    </xdr:sp>
    <xdr:clientData/>
  </xdr:oneCellAnchor>
  <xdr:oneCellAnchor>
    <xdr:from>
      <xdr:col>3</xdr:col>
      <xdr:colOff>962025</xdr:colOff>
      <xdr:row>1</xdr:row>
      <xdr:rowOff>57150</xdr:rowOff>
    </xdr:from>
    <xdr:ext cx="762000" cy="371475"/>
    <xdr:sp>
      <xdr:nvSpPr>
        <xdr:cNvPr id="4" name="Text Box 4">
          <a:hlinkClick r:id="rId4"/>
        </xdr:cNvPr>
        <xdr:cNvSpPr txBox="1">
          <a:spLocks noChangeArrowheads="1"/>
        </xdr:cNvSpPr>
      </xdr:nvSpPr>
      <xdr:spPr>
        <a:xfrm>
          <a:off x="3086100" y="161925"/>
          <a:ext cx="762000" cy="371475"/>
        </a:xfrm>
        <a:prstGeom prst="rect">
          <a:avLst/>
        </a:prstGeom>
        <a:solidFill>
          <a:srgbClr val="0000FF"/>
        </a:soli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LIVING EXPENSES</a:t>
          </a:r>
        </a:p>
      </xdr:txBody>
    </xdr:sp>
    <xdr:clientData/>
  </xdr:oneCellAnchor>
  <xdr:oneCellAnchor>
    <xdr:from>
      <xdr:col>3</xdr:col>
      <xdr:colOff>1866900</xdr:colOff>
      <xdr:row>1</xdr:row>
      <xdr:rowOff>57150</xdr:rowOff>
    </xdr:from>
    <xdr:ext cx="762000" cy="371475"/>
    <xdr:sp>
      <xdr:nvSpPr>
        <xdr:cNvPr id="5" name="Text Box 5">
          <a:hlinkClick r:id="rId5"/>
        </xdr:cNvPr>
        <xdr:cNvSpPr txBox="1">
          <a:spLocks noChangeArrowheads="1"/>
        </xdr:cNvSpPr>
      </xdr:nvSpPr>
      <xdr:spPr>
        <a:xfrm>
          <a:off x="3990975" y="161925"/>
          <a:ext cx="762000" cy="371475"/>
        </a:xfrm>
        <a:prstGeom prst="rect">
          <a:avLst/>
        </a:prstGeom>
        <a:solidFill>
          <a:srgbClr val="0000FF"/>
        </a:soli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DEBT RETIREMENT</a:t>
          </a:r>
        </a:p>
      </xdr:txBody>
    </xdr:sp>
    <xdr:clientData/>
  </xdr:oneCellAnchor>
  <xdr:oneCellAnchor>
    <xdr:from>
      <xdr:col>4</xdr:col>
      <xdr:colOff>771525</xdr:colOff>
      <xdr:row>1</xdr:row>
      <xdr:rowOff>47625</xdr:rowOff>
    </xdr:from>
    <xdr:ext cx="714375" cy="361950"/>
    <xdr:sp>
      <xdr:nvSpPr>
        <xdr:cNvPr id="6" name="Text Box 6">
          <a:hlinkClick r:id="rId6"/>
        </xdr:cNvPr>
        <xdr:cNvSpPr txBox="1">
          <a:spLocks noChangeArrowheads="1"/>
        </xdr:cNvSpPr>
      </xdr:nvSpPr>
      <xdr:spPr>
        <a:xfrm>
          <a:off x="4914900" y="152400"/>
          <a:ext cx="714375" cy="361950"/>
        </a:xfrm>
        <a:prstGeom prst="rect">
          <a:avLst/>
        </a:prstGeom>
        <a:solidFill>
          <a:srgbClr val="0000FF"/>
        </a:solidFill>
        <a:ln w="9525" cmpd="sng">
          <a:noFill/>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Loan Calculator</a:t>
          </a:r>
          <a:r>
            <a:rPr lang="en-US" cap="none" sz="1100" b="1" i="0" u="none" baseline="0">
              <a:solidFill>
                <a:srgbClr val="FFFFFF"/>
              </a:solidFill>
              <a:latin typeface="Arial"/>
              <a:ea typeface="Arial"/>
              <a:cs typeface="Arial"/>
            </a:rPr>
            <a:t>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47625</xdr:colOff>
      <xdr:row>3</xdr:row>
      <xdr:rowOff>104775</xdr:rowOff>
    </xdr:from>
    <xdr:ext cx="76200" cy="200025"/>
    <xdr:sp fLocksText="0">
      <xdr:nvSpPr>
        <xdr:cNvPr id="1" name="Text Box 1"/>
        <xdr:cNvSpPr txBox="1">
          <a:spLocks noChangeArrowheads="1"/>
        </xdr:cNvSpPr>
      </xdr:nvSpPr>
      <xdr:spPr>
        <a:xfrm>
          <a:off x="552450" y="590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66675</xdr:colOff>
      <xdr:row>6</xdr:row>
      <xdr:rowOff>152400</xdr:rowOff>
    </xdr:from>
    <xdr:ext cx="3695700" cy="381000"/>
    <xdr:sp>
      <xdr:nvSpPr>
        <xdr:cNvPr id="2" name="Text Box 2"/>
        <xdr:cNvSpPr txBox="1">
          <a:spLocks noChangeArrowheads="1"/>
        </xdr:cNvSpPr>
      </xdr:nvSpPr>
      <xdr:spPr>
        <a:xfrm>
          <a:off x="571500" y="1209675"/>
          <a:ext cx="3695700" cy="381000"/>
        </a:xfrm>
        <a:prstGeom prst="rect">
          <a:avLst/>
        </a:prstGeom>
        <a:noFill/>
        <a:ln w="9525" cmpd="sng">
          <a:noFill/>
        </a:ln>
      </xdr:spPr>
      <xdr:txBody>
        <a:bodyPr vertOverflow="clip" wrap="square" lIns="27432" tIns="27432" rIns="0" bIns="0">
          <a:spAutoFit/>
        </a:bodyPr>
        <a:p>
          <a:pPr algn="l">
            <a:defRPr/>
          </a:pPr>
          <a:r>
            <a:rPr lang="en-US" cap="none" sz="1200" b="1" i="0" u="none" baseline="0">
              <a:solidFill>
                <a:srgbClr val="000000"/>
              </a:solidFill>
              <a:latin typeface="Arial"/>
              <a:ea typeface="Arial"/>
              <a:cs typeface="Arial"/>
            </a:rPr>
            <a:t>Use this calculator to figure loan payments.  Enter
</a:t>
          </a:r>
          <a:r>
            <a:rPr lang="en-US" cap="none" sz="1200" b="1" i="0" u="none" baseline="0">
              <a:solidFill>
                <a:srgbClr val="000000"/>
              </a:solidFill>
              <a:latin typeface="Arial"/>
              <a:ea typeface="Arial"/>
              <a:cs typeface="Arial"/>
            </a:rPr>
            <a:t>the appropriate amounts in the green cells.  </a:t>
          </a:r>
          <a:r>
            <a:rPr lang="en-US" cap="none" sz="1000" b="0" i="0" u="none" baseline="0">
              <a:solidFill>
                <a:srgbClr val="000000"/>
              </a:solidFill>
              <a:latin typeface="Arial"/>
              <a:ea typeface="Arial"/>
              <a:cs typeface="Arial"/>
            </a:rPr>
            <a:t>  </a:t>
          </a:r>
        </a:p>
      </xdr:txBody>
    </xdr:sp>
    <xdr:clientData/>
  </xdr:oneCellAnchor>
  <xdr:oneCellAnchor>
    <xdr:from>
      <xdr:col>2</xdr:col>
      <xdr:colOff>142875</xdr:colOff>
      <xdr:row>1</xdr:row>
      <xdr:rowOff>114300</xdr:rowOff>
    </xdr:from>
    <xdr:ext cx="762000" cy="371475"/>
    <xdr:sp>
      <xdr:nvSpPr>
        <xdr:cNvPr id="3" name="Text Box 3">
          <a:hlinkClick r:id="rId1"/>
        </xdr:cNvPr>
        <xdr:cNvSpPr txBox="1">
          <a:spLocks noChangeArrowheads="1"/>
        </xdr:cNvSpPr>
      </xdr:nvSpPr>
      <xdr:spPr>
        <a:xfrm>
          <a:off x="647700" y="276225"/>
          <a:ext cx="762000" cy="371475"/>
        </a:xfrm>
        <a:prstGeom prst="rect">
          <a:avLst/>
        </a:prstGeom>
        <a:solidFill>
          <a:srgbClr val="0000FF"/>
        </a:solidFill>
        <a:ln w="9525" cmpd="sng">
          <a:noFill/>
        </a:ln>
      </xdr:spPr>
      <xdr:txBody>
        <a:bodyPr vertOverflow="clip" wrap="square" lIns="36576" tIns="27432" rIns="36576" bIns="27432" anchor="ctr"/>
        <a:p>
          <a:pPr algn="ctr">
            <a:defRPr/>
          </a:pPr>
          <a:r>
            <a:rPr lang="en-US" cap="none" sz="1400" b="1" i="0" u="none" baseline="0">
              <a:solidFill>
                <a:srgbClr val="FFFFFF"/>
              </a:solidFill>
              <a:latin typeface="Arial"/>
              <a:ea typeface="Arial"/>
              <a:cs typeface="Arial"/>
            </a:rPr>
            <a:t>HOME</a:t>
          </a:r>
        </a:p>
      </xdr:txBody>
    </xdr:sp>
    <xdr:clientData/>
  </xdr:oneCellAnchor>
  <xdr:oneCellAnchor>
    <xdr:from>
      <xdr:col>3</xdr:col>
      <xdr:colOff>361950</xdr:colOff>
      <xdr:row>1</xdr:row>
      <xdr:rowOff>133350</xdr:rowOff>
    </xdr:from>
    <xdr:ext cx="762000" cy="371475"/>
    <xdr:sp>
      <xdr:nvSpPr>
        <xdr:cNvPr id="4" name="Text Box 4">
          <a:hlinkClick r:id="rId2"/>
        </xdr:cNvPr>
        <xdr:cNvSpPr txBox="1">
          <a:spLocks noChangeArrowheads="1"/>
        </xdr:cNvSpPr>
      </xdr:nvSpPr>
      <xdr:spPr>
        <a:xfrm>
          <a:off x="1638300" y="295275"/>
          <a:ext cx="762000" cy="371475"/>
        </a:xfrm>
        <a:prstGeom prst="rect">
          <a:avLst/>
        </a:prstGeom>
        <a:solidFill>
          <a:srgbClr val="0000FF"/>
        </a:solidFill>
        <a:ln w="9525" cmpd="sng">
          <a:noFill/>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10-70-20 PLAN</a:t>
          </a:r>
        </a:p>
      </xdr:txBody>
    </xdr:sp>
    <xdr:clientData/>
  </xdr:oneCellAnchor>
  <xdr:oneCellAnchor>
    <xdr:from>
      <xdr:col>4</xdr:col>
      <xdr:colOff>352425</xdr:colOff>
      <xdr:row>2</xdr:row>
      <xdr:rowOff>0</xdr:rowOff>
    </xdr:from>
    <xdr:ext cx="762000" cy="371475"/>
    <xdr:sp>
      <xdr:nvSpPr>
        <xdr:cNvPr id="5" name="Text Box 5">
          <a:hlinkClick r:id="rId3"/>
        </xdr:cNvPr>
        <xdr:cNvSpPr txBox="1">
          <a:spLocks noChangeArrowheads="1"/>
        </xdr:cNvSpPr>
      </xdr:nvSpPr>
      <xdr:spPr>
        <a:xfrm>
          <a:off x="2609850" y="323850"/>
          <a:ext cx="762000" cy="371475"/>
        </a:xfrm>
        <a:prstGeom prst="rect">
          <a:avLst/>
        </a:prstGeom>
        <a:solidFill>
          <a:srgbClr val="0000FF"/>
        </a:solidFill>
        <a:ln w="9525" cmpd="sng">
          <a:noFill/>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SAVINGS</a:t>
          </a:r>
        </a:p>
      </xdr:txBody>
    </xdr:sp>
    <xdr:clientData/>
  </xdr:oneCellAnchor>
  <xdr:oneCellAnchor>
    <xdr:from>
      <xdr:col>5</xdr:col>
      <xdr:colOff>428625</xdr:colOff>
      <xdr:row>2</xdr:row>
      <xdr:rowOff>9525</xdr:rowOff>
    </xdr:from>
    <xdr:ext cx="762000" cy="371475"/>
    <xdr:sp>
      <xdr:nvSpPr>
        <xdr:cNvPr id="6" name="Text Box 6">
          <a:hlinkClick r:id="rId4"/>
        </xdr:cNvPr>
        <xdr:cNvSpPr txBox="1">
          <a:spLocks noChangeArrowheads="1"/>
        </xdr:cNvSpPr>
      </xdr:nvSpPr>
      <xdr:spPr>
        <a:xfrm>
          <a:off x="3600450" y="333375"/>
          <a:ext cx="762000" cy="371475"/>
        </a:xfrm>
        <a:prstGeom prst="rect">
          <a:avLst/>
        </a:prstGeom>
        <a:solidFill>
          <a:srgbClr val="0000FF"/>
        </a:soli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LIVING EXPENSES</a:t>
          </a:r>
        </a:p>
      </xdr:txBody>
    </xdr:sp>
    <xdr:clientData/>
  </xdr:oneCellAnchor>
  <xdr:oneCellAnchor>
    <xdr:from>
      <xdr:col>6</xdr:col>
      <xdr:colOff>476250</xdr:colOff>
      <xdr:row>2</xdr:row>
      <xdr:rowOff>0</xdr:rowOff>
    </xdr:from>
    <xdr:ext cx="762000" cy="371475"/>
    <xdr:sp>
      <xdr:nvSpPr>
        <xdr:cNvPr id="7" name="Text Box 8">
          <a:hlinkClick r:id="rId5"/>
        </xdr:cNvPr>
        <xdr:cNvSpPr txBox="1">
          <a:spLocks noChangeArrowheads="1"/>
        </xdr:cNvSpPr>
      </xdr:nvSpPr>
      <xdr:spPr>
        <a:xfrm>
          <a:off x="4514850" y="323850"/>
          <a:ext cx="762000" cy="371475"/>
        </a:xfrm>
        <a:prstGeom prst="rect">
          <a:avLst/>
        </a:prstGeom>
        <a:solidFill>
          <a:srgbClr val="0000FF"/>
        </a:solidFill>
        <a:ln w="9525" cmpd="sng">
          <a:noFill/>
        </a:ln>
      </xdr:spPr>
      <xdr:txBody>
        <a:bodyPr vertOverflow="clip" wrap="square" lIns="27432" tIns="22860" rIns="27432" bIns="22860" anchor="ctr"/>
        <a:p>
          <a:pPr algn="ctr">
            <a:defRPr/>
          </a:pPr>
          <a:r>
            <a:rPr lang="en-US" cap="none" sz="900" b="1" i="0" u="none" baseline="0">
              <a:solidFill>
                <a:srgbClr val="FFFFFF"/>
              </a:solidFill>
              <a:latin typeface="Arial"/>
              <a:ea typeface="Arial"/>
              <a:cs typeface="Arial"/>
            </a:rPr>
            <a:t>DEBT RETIREMENT</a:t>
          </a:r>
        </a:p>
      </xdr:txBody>
    </xdr:sp>
    <xdr:clientData/>
  </xdr:oneCellAnchor>
  <xdr:oneCellAnchor>
    <xdr:from>
      <xdr:col>7</xdr:col>
      <xdr:colOff>542925</xdr:colOff>
      <xdr:row>2</xdr:row>
      <xdr:rowOff>9525</xdr:rowOff>
    </xdr:from>
    <xdr:ext cx="762000" cy="371475"/>
    <xdr:sp>
      <xdr:nvSpPr>
        <xdr:cNvPr id="8" name="Text Box 9">
          <a:hlinkClick r:id="rId6"/>
        </xdr:cNvPr>
        <xdr:cNvSpPr txBox="1">
          <a:spLocks noChangeArrowheads="1"/>
        </xdr:cNvSpPr>
      </xdr:nvSpPr>
      <xdr:spPr>
        <a:xfrm>
          <a:off x="5438775" y="333375"/>
          <a:ext cx="762000" cy="371475"/>
        </a:xfrm>
        <a:prstGeom prst="rect">
          <a:avLst/>
        </a:prstGeom>
        <a:solidFill>
          <a:srgbClr val="0000FF"/>
        </a:solidFill>
        <a:ln w="9525" cmpd="sng">
          <a:noFill/>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CHECK REGISTER</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I48"/>
  <sheetViews>
    <sheetView showGridLines="0" tabSelected="1" zoomScalePageLayoutView="0" workbookViewId="0" topLeftCell="A1">
      <selection activeCell="A1" sqref="A1"/>
    </sheetView>
  </sheetViews>
  <sheetFormatPr defaultColWidth="9.140625" defaultRowHeight="12.75"/>
  <cols>
    <col min="1" max="1" width="9.140625" style="4" customWidth="1"/>
    <col min="2" max="2" width="17.00390625" style="4" customWidth="1"/>
    <col min="3" max="3" width="30.00390625" style="4" customWidth="1"/>
    <col min="4" max="4" width="35.57421875" style="4" customWidth="1"/>
    <col min="5" max="5" width="11.28125" style="4" bestFit="1" customWidth="1"/>
    <col min="6" max="49" width="9.140625" style="4" customWidth="1"/>
  </cols>
  <sheetData>
    <row r="1" ht="8.25" customHeight="1"/>
    <row r="2" ht="12.75"/>
    <row r="3" ht="15.75">
      <c r="E3" s="164" t="s">
        <v>156</v>
      </c>
    </row>
    <row r="4" ht="12.75"/>
    <row r="5" ht="12.75"/>
    <row r="6" ht="12.75"/>
    <row r="7" ht="12.75"/>
    <row r="8" ht="12.75"/>
    <row r="9" ht="12.75"/>
    <row r="10" ht="6.75" customHeight="1" thickBot="1"/>
    <row r="11" ht="21" thickBot="1">
      <c r="E11" s="187">
        <v>42826</v>
      </c>
    </row>
    <row r="12" ht="12.75"/>
    <row r="13" ht="12.75"/>
    <row r="14" ht="12.75"/>
    <row r="15" ht="12.75"/>
    <row r="16" ht="12.75"/>
    <row r="17" ht="12.75"/>
    <row r="18" spans="2:6" ht="25.5">
      <c r="B18" s="188" t="s">
        <v>153</v>
      </c>
      <c r="C18" s="189"/>
      <c r="D18" s="161" t="s">
        <v>111</v>
      </c>
      <c r="F18" s="12"/>
    </row>
    <row r="19" ht="12.75">
      <c r="F19" s="12"/>
    </row>
    <row r="20" spans="2:6" ht="25.5">
      <c r="B20" s="70" t="s">
        <v>4</v>
      </c>
      <c r="D20" s="161" t="s">
        <v>178</v>
      </c>
      <c r="F20" s="79"/>
    </row>
    <row r="22" spans="2:4" ht="25.5">
      <c r="B22" s="188" t="s">
        <v>109</v>
      </c>
      <c r="C22" s="189"/>
      <c r="D22" s="70" t="s">
        <v>110</v>
      </c>
    </row>
    <row r="24" spans="3:4" ht="12.75">
      <c r="C24" s="191"/>
      <c r="D24" s="189"/>
    </row>
    <row r="25" spans="2:9" ht="15.75">
      <c r="B25" s="190"/>
      <c r="C25" s="189"/>
      <c r="D25" s="189"/>
      <c r="I25" s="25"/>
    </row>
    <row r="26" spans="2:4" ht="12.75">
      <c r="B26" s="189"/>
      <c r="C26" s="189"/>
      <c r="D26" s="189"/>
    </row>
    <row r="27" spans="2:4" ht="12.75">
      <c r="B27" s="189"/>
      <c r="C27" s="189"/>
      <c r="D27" s="189"/>
    </row>
    <row r="28" spans="2:4" ht="12.75">
      <c r="B28" s="189"/>
      <c r="C28" s="189"/>
      <c r="D28" s="189"/>
    </row>
    <row r="29" spans="2:4" ht="12.75">
      <c r="B29" s="189"/>
      <c r="C29" s="189"/>
      <c r="D29" s="189"/>
    </row>
    <row r="30" spans="2:4" ht="12.75">
      <c r="B30" s="189"/>
      <c r="C30" s="189"/>
      <c r="D30" s="189"/>
    </row>
    <row r="31" spans="2:4" ht="12.75">
      <c r="B31" s="189"/>
      <c r="C31" s="189"/>
      <c r="D31" s="189"/>
    </row>
    <row r="32" spans="2:4" ht="12.75">
      <c r="B32" s="189"/>
      <c r="C32" s="189"/>
      <c r="D32" s="189"/>
    </row>
    <row r="33" spans="2:4" ht="12.75">
      <c r="B33" s="189"/>
      <c r="C33" s="189"/>
      <c r="D33" s="189"/>
    </row>
    <row r="34" spans="2:4" ht="12.75">
      <c r="B34" s="189"/>
      <c r="C34" s="189"/>
      <c r="D34" s="189"/>
    </row>
    <row r="35" spans="2:4" ht="12.75">
      <c r="B35" s="189"/>
      <c r="C35" s="189"/>
      <c r="D35" s="189"/>
    </row>
    <row r="36" spans="2:4" ht="12.75">
      <c r="B36" s="189"/>
      <c r="C36" s="189"/>
      <c r="D36" s="189"/>
    </row>
    <row r="37" spans="2:4" ht="12.75">
      <c r="B37" s="189"/>
      <c r="C37" s="189"/>
      <c r="D37" s="189"/>
    </row>
    <row r="38" spans="2:4" ht="12.75">
      <c r="B38" s="189"/>
      <c r="C38" s="189"/>
      <c r="D38" s="189"/>
    </row>
    <row r="39" spans="2:4" ht="12.75">
      <c r="B39" s="189"/>
      <c r="C39" s="189"/>
      <c r="D39" s="189"/>
    </row>
    <row r="40" spans="2:4" ht="12.75">
      <c r="B40" s="189"/>
      <c r="C40" s="189"/>
      <c r="D40" s="189"/>
    </row>
    <row r="41" spans="2:4" ht="12.75">
      <c r="B41" s="189"/>
      <c r="C41" s="189"/>
      <c r="D41" s="189"/>
    </row>
    <row r="42" spans="2:4" ht="12.75">
      <c r="B42" s="189"/>
      <c r="C42" s="189"/>
      <c r="D42" s="189"/>
    </row>
    <row r="43" spans="2:4" ht="12.75">
      <c r="B43" s="189"/>
      <c r="C43" s="189"/>
      <c r="D43" s="189"/>
    </row>
    <row r="44" spans="2:4" ht="12.75">
      <c r="B44" s="189"/>
      <c r="C44" s="189"/>
      <c r="D44" s="189"/>
    </row>
    <row r="45" spans="2:4" ht="12.75">
      <c r="B45" s="189"/>
      <c r="C45" s="189"/>
      <c r="D45" s="189"/>
    </row>
    <row r="46" spans="2:4" ht="12.75">
      <c r="B46" s="189"/>
      <c r="C46" s="189"/>
      <c r="D46" s="189"/>
    </row>
    <row r="47" spans="2:4" ht="12.75">
      <c r="B47" s="189"/>
      <c r="C47" s="189"/>
      <c r="D47" s="189"/>
    </row>
    <row r="48" spans="2:4" ht="12.75">
      <c r="B48" s="189"/>
      <c r="C48" s="189"/>
      <c r="D48" s="189"/>
    </row>
    <row r="49" ht="12.75"/>
    <row r="50" ht="12.75"/>
    <row r="51" ht="12.75"/>
    <row r="52" ht="12.75"/>
    <row r="53" ht="12.75"/>
    <row r="54" ht="12.75"/>
  </sheetData>
  <sheetProtection/>
  <mergeCells count="4">
    <mergeCell ref="B18:C18"/>
    <mergeCell ref="B25:D48"/>
    <mergeCell ref="B22:C22"/>
    <mergeCell ref="C24:D24"/>
  </mergeCells>
  <hyperlinks>
    <hyperlink ref="B18" location="'10-70-20 Plan'!A1" display="'10-70-20 Plan'!A1"/>
    <hyperlink ref="B20" location="Savings!A1" display="Savings!A1"/>
    <hyperlink ref="B22" location="'Living Expenses'!A1" display="'Living Expenses'!A1"/>
    <hyperlink ref="D22" location="'Debt Repayment'!A1" display="'Debt Repayment'!A1"/>
    <hyperlink ref="D18" location="'Check register'!A1" display="Checkbook Register"/>
    <hyperlink ref="E3" location="Home!E11" display="To Start"/>
    <hyperlink ref="D20" location="'Loan Calculator'!A1" display="Loan Calculator"/>
  </hyperlinks>
  <printOptions/>
  <pageMargins left="0.75" right="0.75" top="1" bottom="1" header="0.5" footer="0.5"/>
  <pageSetup horizontalDpi="600" verticalDpi="600" orientation="portrait" r:id="rId4"/>
  <drawing r:id="rId3"/>
  <legacyDrawing r:id="rId2"/>
  <oleObjects>
    <oleObject progId="MS_ClipArt_Gallery" shapeId="162576" r:id="rId1"/>
  </oleObjects>
</worksheet>
</file>

<file path=xl/worksheets/sheet2.xml><?xml version="1.0" encoding="utf-8"?>
<worksheet xmlns="http://schemas.openxmlformats.org/spreadsheetml/2006/main" xmlns:r="http://schemas.openxmlformats.org/officeDocument/2006/relationships">
  <dimension ref="A7:H37"/>
  <sheetViews>
    <sheetView showGridLine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4.421875" style="4" customWidth="1"/>
    <col min="2" max="2" width="9.140625" style="4" customWidth="1"/>
    <col min="3" max="3" width="6.57421875" style="4" customWidth="1"/>
    <col min="4" max="4" width="18.00390625" style="4" customWidth="1"/>
    <col min="5" max="5" width="17.57421875" style="11" customWidth="1"/>
    <col min="6" max="6" width="17.8515625" style="11" customWidth="1"/>
    <col min="7" max="7" width="14.28125" style="4" customWidth="1"/>
    <col min="8" max="8" width="7.28125" style="4" customWidth="1"/>
    <col min="10" max="10" width="9.00390625" style="0" customWidth="1"/>
  </cols>
  <sheetData>
    <row r="3" ht="12.75"/>
    <row r="4" ht="12.75"/>
    <row r="5" ht="12.75"/>
    <row r="7" ht="26.25">
      <c r="D7" s="5" t="s">
        <v>11</v>
      </c>
    </row>
    <row r="9" ht="12.75"/>
    <row r="10" ht="12.75"/>
    <row r="11" ht="12.75"/>
    <row r="12" ht="12.75"/>
    <row r="13" ht="12.75"/>
    <row r="14" ht="12.75"/>
    <row r="15" ht="12.75"/>
    <row r="17" spans="3:6" ht="15.75">
      <c r="C17" s="6" t="s">
        <v>0</v>
      </c>
      <c r="D17" s="20"/>
      <c r="E17" s="72" t="s">
        <v>72</v>
      </c>
      <c r="F17" s="72" t="s">
        <v>73</v>
      </c>
    </row>
    <row r="18" spans="3:6" ht="15">
      <c r="C18" s="20"/>
      <c r="D18" s="20" t="s">
        <v>1</v>
      </c>
      <c r="E18" s="73"/>
      <c r="F18" s="34">
        <f>(E18*12)</f>
        <v>0</v>
      </c>
    </row>
    <row r="19" spans="3:6" ht="15">
      <c r="C19" s="20"/>
      <c r="D19" s="20" t="s">
        <v>2</v>
      </c>
      <c r="E19" s="73"/>
      <c r="F19" s="34">
        <f>(E19*12)</f>
        <v>0</v>
      </c>
    </row>
    <row r="20" spans="3:6" ht="15">
      <c r="C20" s="20"/>
      <c r="D20" s="20" t="s">
        <v>3</v>
      </c>
      <c r="E20" s="73"/>
      <c r="F20" s="34">
        <f>(E20*12)</f>
        <v>0</v>
      </c>
    </row>
    <row r="21" spans="3:6" ht="15">
      <c r="C21" s="20"/>
      <c r="D21" s="20" t="s">
        <v>3</v>
      </c>
      <c r="E21" s="73"/>
      <c r="F21" s="34">
        <f>(E21*12)</f>
        <v>0</v>
      </c>
    </row>
    <row r="22" spans="1:8" s="1" customFormat="1" ht="18.75">
      <c r="A22" s="20"/>
      <c r="B22" s="20"/>
      <c r="C22" s="74" t="s">
        <v>8</v>
      </c>
      <c r="D22" s="74"/>
      <c r="E22" s="75">
        <f>SUM(E18:E21)</f>
        <v>0</v>
      </c>
      <c r="F22" s="76">
        <f>PRODUCT(E22,12)</f>
        <v>0</v>
      </c>
      <c r="G22" s="20"/>
      <c r="H22" s="20"/>
    </row>
    <row r="23" spans="5:6" ht="12.75">
      <c r="E23" s="35"/>
      <c r="F23" s="35"/>
    </row>
    <row r="24" spans="5:6" ht="12.75">
      <c r="E24" s="35"/>
      <c r="F24" s="35"/>
    </row>
    <row r="25" spans="3:6" ht="15.75">
      <c r="C25" s="6" t="s">
        <v>5</v>
      </c>
      <c r="D25" s="20"/>
      <c r="E25" s="33">
        <f>PRODUCT(E22,0.1)</f>
        <v>0</v>
      </c>
      <c r="F25" s="34">
        <f>PRODUCT(E25,12)</f>
        <v>0</v>
      </c>
    </row>
    <row r="26" spans="5:6" ht="12.75">
      <c r="E26" s="36"/>
      <c r="F26" s="35"/>
    </row>
    <row r="27" spans="3:6" ht="15.75">
      <c r="C27" s="6" t="s">
        <v>6</v>
      </c>
      <c r="D27" s="20"/>
      <c r="E27" s="77"/>
      <c r="F27" s="34">
        <f>(E27*12)</f>
        <v>0</v>
      </c>
    </row>
    <row r="28" spans="5:6" ht="12.75">
      <c r="E28" s="35"/>
      <c r="F28" s="35"/>
    </row>
    <row r="29" spans="5:6" ht="12.75">
      <c r="E29" s="35"/>
      <c r="F29" s="35"/>
    </row>
    <row r="30" spans="1:8" s="1" customFormat="1" ht="18.75">
      <c r="A30" s="20"/>
      <c r="B30" s="20"/>
      <c r="C30" s="74" t="s">
        <v>7</v>
      </c>
      <c r="D30" s="78"/>
      <c r="E30" s="75">
        <f>(E22-E25-E27)</f>
        <v>0</v>
      </c>
      <c r="F30" s="76">
        <f>PRODUCT(E30,12)</f>
        <v>0</v>
      </c>
      <c r="G30" s="20"/>
      <c r="H30" s="20"/>
    </row>
    <row r="31" spans="5:6" ht="12.75">
      <c r="E31" s="35"/>
      <c r="F31" s="35"/>
    </row>
    <row r="32" spans="5:6" ht="12.75">
      <c r="E32" s="35"/>
      <c r="F32" s="35"/>
    </row>
    <row r="33" spans="3:6" ht="15.75">
      <c r="C33" s="6" t="s">
        <v>4</v>
      </c>
      <c r="D33" s="20"/>
      <c r="E33" s="33">
        <f>PRODUCT(E30,0.1)</f>
        <v>0</v>
      </c>
      <c r="F33" s="34">
        <f>PRODUCT(E33,12)</f>
        <v>0</v>
      </c>
    </row>
    <row r="34" spans="5:6" ht="12.75">
      <c r="E34" s="35"/>
      <c r="F34" s="35"/>
    </row>
    <row r="35" spans="3:6" ht="15.75">
      <c r="C35" s="6" t="s">
        <v>9</v>
      </c>
      <c r="D35" s="20"/>
      <c r="E35" s="33">
        <f>PRODUCT(E30,0.7)</f>
        <v>0</v>
      </c>
      <c r="F35" s="34">
        <f>PRODUCT(E35,12)</f>
        <v>0</v>
      </c>
    </row>
    <row r="36" spans="5:6" ht="12.75">
      <c r="E36" s="35"/>
      <c r="F36" s="35"/>
    </row>
    <row r="37" spans="3:6" ht="15.75">
      <c r="C37" s="6" t="s">
        <v>10</v>
      </c>
      <c r="D37" s="20"/>
      <c r="E37" s="33">
        <f>PRODUCT(E30,0.2)</f>
        <v>0</v>
      </c>
      <c r="F37" s="34">
        <f>PRODUCT(E37,12)</f>
        <v>0</v>
      </c>
    </row>
  </sheetData>
  <sheetProtection password="CB4F" sheet="1" objects="1" scenarios="1"/>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5:J55"/>
  <sheetViews>
    <sheetView showGridLines="0" zoomScalePageLayoutView="0" workbookViewId="0" topLeftCell="A1">
      <pane ySplit="4" topLeftCell="A34" activePane="bottomLeft" state="frozen"/>
      <selection pane="topLeft" activeCell="A1" sqref="A1"/>
      <selection pane="bottomLeft" activeCell="A1" sqref="A1"/>
    </sheetView>
  </sheetViews>
  <sheetFormatPr defaultColWidth="9.140625" defaultRowHeight="12.75"/>
  <cols>
    <col min="1" max="1" width="7.140625" style="4" customWidth="1"/>
    <col min="2" max="2" width="9.140625" style="4" customWidth="1"/>
    <col min="3" max="3" width="10.140625" style="4" customWidth="1"/>
    <col min="4" max="4" width="13.57421875" style="4" customWidth="1"/>
    <col min="5" max="5" width="14.57421875" style="11" customWidth="1"/>
    <col min="6" max="6" width="12.28125" style="4" customWidth="1"/>
    <col min="7" max="10" width="9.140625" style="4" customWidth="1"/>
  </cols>
  <sheetData>
    <row r="2" ht="12.75"/>
    <row r="3" ht="12.75"/>
    <row r="4" ht="12.75"/>
    <row r="5" ht="26.25">
      <c r="B5" s="5" t="s">
        <v>12</v>
      </c>
    </row>
    <row r="7" spans="2:6" ht="12.75">
      <c r="B7" s="4" t="s">
        <v>14</v>
      </c>
      <c r="D7" s="8"/>
      <c r="E7" s="19"/>
      <c r="F7" s="9"/>
    </row>
    <row r="8" spans="2:6" ht="12.75">
      <c r="B8" s="4" t="s">
        <v>15</v>
      </c>
      <c r="D8" s="8"/>
      <c r="E8" s="19"/>
      <c r="F8" s="9"/>
    </row>
    <row r="9" spans="2:6" ht="12.75">
      <c r="B9" s="4" t="s">
        <v>16</v>
      </c>
      <c r="D9" s="8"/>
      <c r="E9" s="19"/>
      <c r="F9" s="9"/>
    </row>
    <row r="10" spans="2:6" ht="12.75">
      <c r="B10" s="4" t="s">
        <v>17</v>
      </c>
      <c r="D10" s="8"/>
      <c r="E10" s="19"/>
      <c r="F10" s="9"/>
    </row>
    <row r="12" spans="2:6" ht="12.75">
      <c r="B12" s="4" t="s">
        <v>14</v>
      </c>
      <c r="D12" s="8"/>
      <c r="E12" s="19"/>
      <c r="F12" s="9"/>
    </row>
    <row r="13" spans="2:6" ht="12.75">
      <c r="B13" s="4" t="s">
        <v>15</v>
      </c>
      <c r="D13" s="8"/>
      <c r="E13" s="19"/>
      <c r="F13" s="9"/>
    </row>
    <row r="14" spans="2:6" ht="12.75">
      <c r="B14" s="4" t="s">
        <v>16</v>
      </c>
      <c r="D14" s="8"/>
      <c r="E14" s="19"/>
      <c r="F14" s="9"/>
    </row>
    <row r="15" spans="2:6" ht="12.75">
      <c r="B15" s="4" t="s">
        <v>17</v>
      </c>
      <c r="D15" s="8"/>
      <c r="E15" s="19"/>
      <c r="F15" s="9"/>
    </row>
    <row r="17" spans="1:10" s="1" customFormat="1" ht="15.75">
      <c r="A17" s="20"/>
      <c r="B17" s="20"/>
      <c r="C17" s="6" t="s">
        <v>13</v>
      </c>
      <c r="D17" s="20"/>
      <c r="E17" s="33">
        <f>SUM(E19:E55)-SUM(F21:F55)</f>
        <v>0</v>
      </c>
      <c r="F17" s="20"/>
      <c r="G17" s="20"/>
      <c r="H17" s="20"/>
      <c r="I17" s="20"/>
      <c r="J17" s="20"/>
    </row>
    <row r="18" spans="1:10" s="2" customFormat="1" ht="11.25" customHeight="1">
      <c r="A18" s="22"/>
      <c r="B18" s="22"/>
      <c r="C18" s="12"/>
      <c r="D18" s="22"/>
      <c r="E18" s="24"/>
      <c r="F18" s="22"/>
      <c r="G18" s="22"/>
      <c r="H18" s="22"/>
      <c r="I18" s="22"/>
      <c r="J18" s="22"/>
    </row>
    <row r="19" spans="1:10" s="1" customFormat="1" ht="16.5" customHeight="1">
      <c r="A19" s="22"/>
      <c r="B19" s="20"/>
      <c r="C19" s="6" t="s">
        <v>108</v>
      </c>
      <c r="D19" s="20"/>
      <c r="E19" s="41"/>
      <c r="G19" s="37"/>
      <c r="H19" s="20"/>
      <c r="I19" s="20"/>
      <c r="J19" s="20"/>
    </row>
    <row r="20" spans="4:6" ht="14.25" customHeight="1">
      <c r="D20" s="23">
        <f>Home!E11</f>
        <v>42826</v>
      </c>
      <c r="E20" s="71" t="s">
        <v>154</v>
      </c>
      <c r="F20" s="14" t="s">
        <v>155</v>
      </c>
    </row>
    <row r="21" spans="4:6" ht="12.75">
      <c r="D21" s="21"/>
      <c r="E21" s="32">
        <v>0</v>
      </c>
      <c r="F21" s="32">
        <v>0</v>
      </c>
    </row>
    <row r="22" spans="4:6" ht="12.75">
      <c r="D22" s="21"/>
      <c r="E22" s="32">
        <v>0</v>
      </c>
      <c r="F22" s="32">
        <v>0</v>
      </c>
    </row>
    <row r="23" ht="12.75">
      <c r="D23" s="23">
        <f>(D20+31)</f>
        <v>42857</v>
      </c>
    </row>
    <row r="24" spans="4:6" ht="12.75">
      <c r="D24" s="21"/>
      <c r="E24" s="32">
        <v>0</v>
      </c>
      <c r="F24" s="32">
        <v>0</v>
      </c>
    </row>
    <row r="25" spans="4:6" ht="12.75">
      <c r="D25" s="21"/>
      <c r="E25" s="32">
        <v>0</v>
      </c>
      <c r="F25" s="32">
        <v>0</v>
      </c>
    </row>
    <row r="26" ht="12.75">
      <c r="D26" s="23">
        <f>(D23+31)</f>
        <v>42888</v>
      </c>
    </row>
    <row r="27" spans="4:6" ht="12.75">
      <c r="D27" s="21"/>
      <c r="E27" s="32">
        <v>0</v>
      </c>
      <c r="F27" s="32">
        <v>0</v>
      </c>
    </row>
    <row r="28" spans="4:6" ht="12.75">
      <c r="D28" s="21"/>
      <c r="E28" s="32">
        <v>0</v>
      </c>
      <c r="F28" s="32">
        <v>0</v>
      </c>
    </row>
    <row r="29" ht="12.75">
      <c r="D29" s="23">
        <f>(D26+31)</f>
        <v>42919</v>
      </c>
    </row>
    <row r="30" spans="4:6" ht="12.75">
      <c r="D30" s="21"/>
      <c r="E30" s="32">
        <v>0</v>
      </c>
      <c r="F30" s="32">
        <v>0</v>
      </c>
    </row>
    <row r="31" spans="4:6" ht="12.75">
      <c r="D31" s="21"/>
      <c r="E31" s="32">
        <v>0</v>
      </c>
      <c r="F31" s="32">
        <v>0</v>
      </c>
    </row>
    <row r="32" ht="12.75">
      <c r="D32" s="23">
        <f>(D29+31)</f>
        <v>42950</v>
      </c>
    </row>
    <row r="33" spans="4:6" ht="12.75">
      <c r="D33" s="21"/>
      <c r="E33" s="32">
        <v>0</v>
      </c>
      <c r="F33" s="32">
        <v>0</v>
      </c>
    </row>
    <row r="34" spans="4:6" ht="12.75">
      <c r="D34" s="21"/>
      <c r="E34" s="32">
        <v>0</v>
      </c>
      <c r="F34" s="32">
        <v>0</v>
      </c>
    </row>
    <row r="35" ht="12.75">
      <c r="D35" s="23">
        <f>(D32+31)</f>
        <v>42981</v>
      </c>
    </row>
    <row r="36" spans="4:6" ht="12.75">
      <c r="D36" s="21"/>
      <c r="E36" s="32">
        <v>0</v>
      </c>
      <c r="F36" s="32">
        <v>0</v>
      </c>
    </row>
    <row r="37" spans="4:6" ht="12.75">
      <c r="D37" s="21"/>
      <c r="E37" s="32">
        <v>0</v>
      </c>
      <c r="F37" s="32">
        <v>0</v>
      </c>
    </row>
    <row r="38" ht="12.75">
      <c r="D38" s="23">
        <f>(D35+31)</f>
        <v>43012</v>
      </c>
    </row>
    <row r="39" spans="4:6" ht="12.75">
      <c r="D39" s="21"/>
      <c r="E39" s="32">
        <v>0</v>
      </c>
      <c r="F39" s="32">
        <v>0</v>
      </c>
    </row>
    <row r="40" spans="4:6" ht="12.75">
      <c r="D40" s="21"/>
      <c r="E40" s="32">
        <v>0</v>
      </c>
      <c r="F40" s="32">
        <v>0</v>
      </c>
    </row>
    <row r="41" ht="12.75">
      <c r="D41" s="23">
        <f>(D38+31)</f>
        <v>43043</v>
      </c>
    </row>
    <row r="42" spans="4:6" ht="12.75">
      <c r="D42" s="21"/>
      <c r="E42" s="32">
        <v>0</v>
      </c>
      <c r="F42" s="32">
        <v>0</v>
      </c>
    </row>
    <row r="43" spans="4:6" ht="12.75">
      <c r="D43" s="21"/>
      <c r="E43" s="32">
        <v>0</v>
      </c>
      <c r="F43" s="32">
        <v>0</v>
      </c>
    </row>
    <row r="44" ht="12.75">
      <c r="D44" s="23">
        <f>(D41+31)</f>
        <v>43074</v>
      </c>
    </row>
    <row r="45" spans="4:6" ht="12.75">
      <c r="D45" s="21"/>
      <c r="E45" s="32">
        <v>0</v>
      </c>
      <c r="F45" s="32">
        <v>0</v>
      </c>
    </row>
    <row r="46" spans="4:6" ht="12.75">
      <c r="D46" s="21"/>
      <c r="E46" s="32">
        <v>0</v>
      </c>
      <c r="F46" s="32">
        <v>0</v>
      </c>
    </row>
    <row r="47" ht="12.75">
      <c r="D47" s="23">
        <f>(D44+31)</f>
        <v>43105</v>
      </c>
    </row>
    <row r="48" spans="4:6" ht="12.75">
      <c r="D48" s="21"/>
      <c r="E48" s="32">
        <v>0</v>
      </c>
      <c r="F48" s="32">
        <v>0</v>
      </c>
    </row>
    <row r="49" spans="4:6" ht="12.75">
      <c r="D49" s="21"/>
      <c r="E49" s="32">
        <v>0</v>
      </c>
      <c r="F49" s="32">
        <v>0</v>
      </c>
    </row>
    <row r="50" ht="12.75">
      <c r="D50" s="23">
        <f>(D47+31)</f>
        <v>43136</v>
      </c>
    </row>
    <row r="51" spans="4:6" ht="12.75">
      <c r="D51" s="21"/>
      <c r="E51" s="32">
        <v>0</v>
      </c>
      <c r="F51" s="32">
        <v>0</v>
      </c>
    </row>
    <row r="52" spans="4:6" ht="12.75">
      <c r="D52" s="21"/>
      <c r="E52" s="32">
        <v>0</v>
      </c>
      <c r="F52" s="32">
        <v>0</v>
      </c>
    </row>
    <row r="53" ht="12.75">
      <c r="D53" s="23">
        <f>(D50+31)</f>
        <v>43167</v>
      </c>
    </row>
    <row r="54" spans="5:6" ht="12.75">
      <c r="E54" s="32">
        <v>0</v>
      </c>
      <c r="F54" s="32">
        <v>0</v>
      </c>
    </row>
    <row r="55" spans="5:6" ht="12.75">
      <c r="E55" s="32">
        <v>0</v>
      </c>
      <c r="F55" s="32">
        <v>0</v>
      </c>
    </row>
  </sheetData>
  <sheetProtection password="CB4F" sheet="1" objects="1" scenarios="1"/>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4:AZ854"/>
  <sheetViews>
    <sheetView showGridLines="0"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2.75"/>
  <cols>
    <col min="1" max="1" width="4.00390625" style="4" customWidth="1"/>
    <col min="2" max="2" width="10.7109375" style="4" customWidth="1"/>
    <col min="3" max="3" width="5.421875" style="4" customWidth="1"/>
    <col min="4" max="4" width="10.8515625" style="4" customWidth="1"/>
    <col min="5" max="5" width="9.140625" style="4" customWidth="1"/>
    <col min="6" max="6" width="10.7109375" style="4" customWidth="1"/>
    <col min="7" max="8" width="14.7109375" style="11" customWidth="1"/>
    <col min="9" max="9" width="11.421875" style="4" customWidth="1"/>
    <col min="10" max="10" width="9.7109375" style="56" bestFit="1" customWidth="1"/>
    <col min="11" max="11" width="9.28125" style="56" bestFit="1" customWidth="1"/>
    <col min="12" max="12" width="9.28125" style="45" bestFit="1" customWidth="1"/>
    <col min="13" max="52" width="9.140625" style="45" customWidth="1"/>
  </cols>
  <sheetData>
    <row r="1" ht="8.25" customHeight="1"/>
    <row r="2" ht="12.75"/>
    <row r="3" ht="12.75"/>
    <row r="4" spans="10:52" ht="12.75">
      <c r="J4" s="48"/>
      <c r="K4" s="48"/>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row>
    <row r="5" spans="2:52" ht="26.25">
      <c r="B5" s="5" t="s">
        <v>18</v>
      </c>
      <c r="J5" s="48"/>
      <c r="K5" s="48"/>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row>
    <row r="6" spans="10:52" ht="12.75">
      <c r="J6" s="48"/>
      <c r="K6" s="48"/>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row>
    <row r="7" spans="10:52" ht="12.75">
      <c r="J7" s="48"/>
      <c r="K7" s="48"/>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row>
    <row r="8" spans="3:52" ht="15.75">
      <c r="C8" s="6" t="s">
        <v>65</v>
      </c>
      <c r="G8" s="13">
        <f>'10-70-20 Plan'!E35</f>
        <v>0</v>
      </c>
      <c r="H8" s="7" t="s">
        <v>67</v>
      </c>
      <c r="J8" s="48"/>
      <c r="K8" s="48"/>
      <c r="L8" s="48"/>
      <c r="M8" s="48"/>
      <c r="N8" s="48"/>
      <c r="O8" s="48"/>
      <c r="P8" s="48"/>
      <c r="Q8" s="48"/>
      <c r="R8" s="48"/>
      <c r="S8" s="48"/>
      <c r="T8" s="48"/>
      <c r="U8" s="48"/>
      <c r="V8" s="48"/>
      <c r="W8" s="48"/>
      <c r="X8" s="48"/>
      <c r="Y8" s="48"/>
      <c r="Z8" s="48"/>
      <c r="AA8" s="48"/>
      <c r="AB8" s="48"/>
      <c r="AC8" s="46"/>
      <c r="AD8" s="46"/>
      <c r="AE8" s="46"/>
      <c r="AF8" s="46"/>
      <c r="AG8" s="46"/>
      <c r="AH8" s="46"/>
      <c r="AI8" s="46"/>
      <c r="AJ8" s="46"/>
      <c r="AK8" s="46"/>
      <c r="AL8" s="46"/>
      <c r="AM8" s="46"/>
      <c r="AN8" s="46"/>
      <c r="AO8" s="46"/>
      <c r="AP8" s="46"/>
      <c r="AQ8" s="46"/>
      <c r="AR8" s="46"/>
      <c r="AS8" s="46"/>
      <c r="AT8" s="46"/>
      <c r="AU8" s="46"/>
      <c r="AV8" s="46"/>
      <c r="AW8" s="46"/>
      <c r="AX8" s="46"/>
      <c r="AY8" s="46"/>
      <c r="AZ8" s="46"/>
    </row>
    <row r="9" spans="3:52" ht="15.75">
      <c r="C9" s="6" t="s">
        <v>19</v>
      </c>
      <c r="G9" s="13">
        <f>(G13+G24+G26+G28+G35+G43+G49+G54+G58+G65+G69+G70+G71+G72+G73)</f>
        <v>0</v>
      </c>
      <c r="H9" s="7" t="s">
        <v>68</v>
      </c>
      <c r="J9" s="48"/>
      <c r="K9" s="48"/>
      <c r="L9" s="48"/>
      <c r="M9" s="48"/>
      <c r="N9" s="48"/>
      <c r="O9" s="48"/>
      <c r="P9" s="48"/>
      <c r="Q9" s="48"/>
      <c r="R9" s="48"/>
      <c r="S9" s="48"/>
      <c r="T9" s="48"/>
      <c r="U9" s="48"/>
      <c r="V9" s="48"/>
      <c r="W9" s="48"/>
      <c r="X9" s="48"/>
      <c r="Y9" s="48"/>
      <c r="Z9" s="48"/>
      <c r="AA9" s="48"/>
      <c r="AB9" s="48"/>
      <c r="AC9" s="46"/>
      <c r="AD9" s="46"/>
      <c r="AE9" s="46"/>
      <c r="AF9" s="46"/>
      <c r="AG9" s="46"/>
      <c r="AH9" s="46"/>
      <c r="AI9" s="46"/>
      <c r="AJ9" s="46"/>
      <c r="AK9" s="46"/>
      <c r="AL9" s="46"/>
      <c r="AM9" s="46"/>
      <c r="AN9" s="46"/>
      <c r="AO9" s="46"/>
      <c r="AP9" s="46"/>
      <c r="AQ9" s="46"/>
      <c r="AR9" s="46"/>
      <c r="AS9" s="46"/>
      <c r="AT9" s="46"/>
      <c r="AU9" s="46"/>
      <c r="AV9" s="46"/>
      <c r="AW9" s="46"/>
      <c r="AX9" s="46"/>
      <c r="AY9" s="46"/>
      <c r="AZ9" s="46"/>
    </row>
    <row r="10" spans="3:52" ht="15.75">
      <c r="C10" s="6" t="s">
        <v>66</v>
      </c>
      <c r="G10" s="13">
        <f>(G8-G9)</f>
        <v>0</v>
      </c>
      <c r="H10" s="17" t="s">
        <v>69</v>
      </c>
      <c r="J10" s="48"/>
      <c r="K10" s="48"/>
      <c r="L10" s="48"/>
      <c r="M10" s="48"/>
      <c r="N10" s="48"/>
      <c r="O10" s="48"/>
      <c r="P10" s="48"/>
      <c r="Q10" s="48"/>
      <c r="R10" s="48"/>
      <c r="S10" s="48"/>
      <c r="T10" s="48"/>
      <c r="U10" s="48"/>
      <c r="V10" s="48"/>
      <c r="W10" s="48"/>
      <c r="X10" s="48"/>
      <c r="Y10" s="48"/>
      <c r="Z10" s="48"/>
      <c r="AA10" s="48"/>
      <c r="AB10" s="48"/>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row>
    <row r="11" spans="8:52" ht="12.75">
      <c r="H11" s="18"/>
      <c r="J11" s="48"/>
      <c r="K11" s="48"/>
      <c r="L11" s="48"/>
      <c r="M11" s="48"/>
      <c r="N11" s="48"/>
      <c r="O11" s="48"/>
      <c r="P11" s="48"/>
      <c r="Q11" s="48"/>
      <c r="R11" s="48"/>
      <c r="S11" s="48"/>
      <c r="T11" s="48"/>
      <c r="U11" s="48"/>
      <c r="V11" s="48"/>
      <c r="W11" s="48"/>
      <c r="X11" s="48"/>
      <c r="Y11" s="48"/>
      <c r="Z11" s="48"/>
      <c r="AA11" s="48"/>
      <c r="AB11" s="48"/>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row>
    <row r="12" spans="8:52" ht="12.75">
      <c r="H12" s="18"/>
      <c r="J12" s="48"/>
      <c r="K12" s="48"/>
      <c r="L12" s="48"/>
      <c r="M12" s="48"/>
      <c r="N12" s="48"/>
      <c r="O12" s="48"/>
      <c r="P12" s="48"/>
      <c r="Q12" s="48"/>
      <c r="R12" s="48"/>
      <c r="S12" s="48"/>
      <c r="T12" s="48"/>
      <c r="U12" s="48"/>
      <c r="V12" s="48"/>
      <c r="W12" s="48"/>
      <c r="X12" s="48"/>
      <c r="Y12" s="48"/>
      <c r="Z12" s="48"/>
      <c r="AA12" s="48"/>
      <c r="AB12" s="48"/>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row>
    <row r="13" spans="3:52" ht="12.75">
      <c r="C13" s="4" t="s">
        <v>22</v>
      </c>
      <c r="G13" s="13">
        <f>SUM(G14:G22)</f>
        <v>0</v>
      </c>
      <c r="H13" s="51"/>
      <c r="I13" s="61"/>
      <c r="J13" s="48"/>
      <c r="K13" s="48"/>
      <c r="L13" s="48"/>
      <c r="M13" s="48"/>
      <c r="N13" s="48"/>
      <c r="O13" s="48"/>
      <c r="P13" s="48"/>
      <c r="Q13" s="48"/>
      <c r="R13" s="48"/>
      <c r="S13" s="48"/>
      <c r="T13" s="48"/>
      <c r="U13" s="48"/>
      <c r="V13" s="48"/>
      <c r="W13" s="48"/>
      <c r="X13" s="48"/>
      <c r="Y13" s="48"/>
      <c r="Z13" s="48"/>
      <c r="AA13" s="48"/>
      <c r="AB13" s="48"/>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row>
    <row r="14" spans="4:52" ht="12.75">
      <c r="D14" s="4" t="s">
        <v>20</v>
      </c>
      <c r="G14" s="32"/>
      <c r="H14" s="54"/>
      <c r="I14" s="48"/>
      <c r="J14" s="48"/>
      <c r="K14" s="48"/>
      <c r="L14" s="48"/>
      <c r="M14" s="48"/>
      <c r="N14" s="48"/>
      <c r="O14" s="48"/>
      <c r="P14" s="48"/>
      <c r="Q14" s="48"/>
      <c r="R14" s="48"/>
      <c r="S14" s="48"/>
      <c r="T14" s="48"/>
      <c r="U14" s="48"/>
      <c r="V14" s="48"/>
      <c r="W14" s="48"/>
      <c r="X14" s="48"/>
      <c r="Y14" s="48"/>
      <c r="Z14" s="48"/>
      <c r="AA14" s="48"/>
      <c r="AB14" s="48"/>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row>
    <row r="15" spans="4:52" ht="12.75">
      <c r="D15" s="4" t="s">
        <v>21</v>
      </c>
      <c r="G15" s="32"/>
      <c r="H15" s="54"/>
      <c r="I15" s="48"/>
      <c r="J15" s="48"/>
      <c r="K15" s="48"/>
      <c r="L15" s="48"/>
      <c r="M15" s="48"/>
      <c r="N15" s="48"/>
      <c r="O15" s="48"/>
      <c r="P15" s="48"/>
      <c r="Q15" s="48"/>
      <c r="R15" s="48"/>
      <c r="S15" s="48"/>
      <c r="T15" s="48"/>
      <c r="U15" s="48"/>
      <c r="V15" s="48"/>
      <c r="W15" s="48"/>
      <c r="X15" s="48"/>
      <c r="Y15" s="48"/>
      <c r="Z15" s="48"/>
      <c r="AA15" s="48"/>
      <c r="AB15" s="48"/>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row>
    <row r="16" spans="4:52" ht="15.75">
      <c r="D16" s="4" t="s">
        <v>27</v>
      </c>
      <c r="G16" s="32"/>
      <c r="H16" s="54"/>
      <c r="I16" s="66" t="s">
        <v>122</v>
      </c>
      <c r="J16" s="48"/>
      <c r="K16" s="48"/>
      <c r="L16" s="48"/>
      <c r="M16" s="48"/>
      <c r="N16" s="48"/>
      <c r="O16" s="48"/>
      <c r="P16" s="48"/>
      <c r="Q16" s="48"/>
      <c r="R16" s="48"/>
      <c r="S16" s="48"/>
      <c r="T16" s="48"/>
      <c r="U16" s="48"/>
      <c r="V16" s="48"/>
      <c r="W16" s="48"/>
      <c r="X16" s="48"/>
      <c r="Y16" s="48"/>
      <c r="Z16" s="48"/>
      <c r="AA16" s="48"/>
      <c r="AB16" s="48"/>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row>
    <row r="17" spans="4:52" ht="12.75">
      <c r="D17" s="4" t="s">
        <v>28</v>
      </c>
      <c r="G17" s="32"/>
      <c r="H17" s="54"/>
      <c r="I17" s="48"/>
      <c r="J17" s="48"/>
      <c r="K17" s="48"/>
      <c r="L17" s="48"/>
      <c r="M17" s="48"/>
      <c r="N17" s="48"/>
      <c r="O17" s="48"/>
      <c r="P17" s="48"/>
      <c r="Q17" s="48"/>
      <c r="R17" s="48"/>
      <c r="S17" s="48"/>
      <c r="T17" s="48"/>
      <c r="U17" s="48"/>
      <c r="V17" s="48"/>
      <c r="W17" s="48"/>
      <c r="X17" s="48"/>
      <c r="Y17" s="48"/>
      <c r="Z17" s="48"/>
      <c r="AA17" s="48"/>
      <c r="AB17" s="48"/>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row>
    <row r="18" spans="4:52" ht="12.75">
      <c r="D18" s="4" t="s">
        <v>29</v>
      </c>
      <c r="G18" s="32"/>
      <c r="H18" s="54"/>
      <c r="I18" s="48" t="s">
        <v>138</v>
      </c>
      <c r="J18" s="48"/>
      <c r="K18" s="48"/>
      <c r="L18" s="48"/>
      <c r="M18" s="48"/>
      <c r="N18" s="48"/>
      <c r="O18" s="48"/>
      <c r="P18" s="48"/>
      <c r="Q18" s="48"/>
      <c r="R18" s="48"/>
      <c r="S18" s="48"/>
      <c r="T18" s="48"/>
      <c r="U18" s="48"/>
      <c r="V18" s="48"/>
      <c r="W18" s="48"/>
      <c r="X18" s="48"/>
      <c r="Y18" s="48"/>
      <c r="Z18" s="48"/>
      <c r="AA18" s="48"/>
      <c r="AB18" s="48"/>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row>
    <row r="19" spans="4:52" ht="12.75">
      <c r="D19" s="4" t="s">
        <v>30</v>
      </c>
      <c r="G19" s="32"/>
      <c r="H19" s="54"/>
      <c r="I19" s="48" t="s">
        <v>123</v>
      </c>
      <c r="J19" s="48"/>
      <c r="K19" s="48"/>
      <c r="L19" s="48"/>
      <c r="M19" s="48"/>
      <c r="N19" s="48"/>
      <c r="O19" s="48"/>
      <c r="P19" s="48"/>
      <c r="Q19" s="48"/>
      <c r="R19" s="48"/>
      <c r="S19" s="48"/>
      <c r="T19" s="48"/>
      <c r="U19" s="48"/>
      <c r="V19" s="48"/>
      <c r="W19" s="48"/>
      <c r="X19" s="48"/>
      <c r="Y19" s="48"/>
      <c r="Z19" s="48"/>
      <c r="AA19" s="48"/>
      <c r="AB19" s="48"/>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row>
    <row r="20" spans="4:52" ht="12.75">
      <c r="D20" s="4" t="s">
        <v>31</v>
      </c>
      <c r="G20" s="32"/>
      <c r="H20" s="54"/>
      <c r="I20" s="4" t="s">
        <v>124</v>
      </c>
      <c r="J20" s="48"/>
      <c r="K20" s="48"/>
      <c r="L20" s="48"/>
      <c r="M20" s="48"/>
      <c r="N20" s="48"/>
      <c r="O20" s="48"/>
      <c r="P20" s="48"/>
      <c r="Q20" s="48"/>
      <c r="R20" s="48"/>
      <c r="S20" s="48"/>
      <c r="T20" s="48"/>
      <c r="U20" s="48"/>
      <c r="V20" s="48"/>
      <c r="W20" s="48"/>
      <c r="X20" s="48"/>
      <c r="Y20" s="48"/>
      <c r="Z20" s="48"/>
      <c r="AA20" s="48"/>
      <c r="AB20" s="48"/>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row>
    <row r="21" spans="4:52" ht="12.75">
      <c r="D21" s="4" t="s">
        <v>32</v>
      </c>
      <c r="G21" s="32"/>
      <c r="H21" s="54"/>
      <c r="I21" s="4" t="s">
        <v>125</v>
      </c>
      <c r="J21" s="48"/>
      <c r="K21" s="48"/>
      <c r="L21" s="48"/>
      <c r="M21" s="48"/>
      <c r="N21" s="48"/>
      <c r="O21" s="48"/>
      <c r="P21" s="48"/>
      <c r="Q21" s="48"/>
      <c r="R21" s="48"/>
      <c r="S21" s="48"/>
      <c r="T21" s="48"/>
      <c r="U21" s="48"/>
      <c r="V21" s="48"/>
      <c r="W21" s="48"/>
      <c r="X21" s="48"/>
      <c r="Y21" s="48"/>
      <c r="Z21" s="48"/>
      <c r="AA21" s="48"/>
      <c r="AB21" s="48"/>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row>
    <row r="22" spans="4:52" ht="12.75">
      <c r="D22" s="4" t="s">
        <v>33</v>
      </c>
      <c r="G22" s="32"/>
      <c r="H22" s="54"/>
      <c r="J22" s="48"/>
      <c r="K22" s="48"/>
      <c r="L22" s="48"/>
      <c r="M22" s="48"/>
      <c r="N22" s="48"/>
      <c r="O22" s="48"/>
      <c r="P22" s="48"/>
      <c r="Q22" s="48"/>
      <c r="R22" s="48"/>
      <c r="S22" s="48"/>
      <c r="T22" s="48"/>
      <c r="U22" s="48"/>
      <c r="V22" s="48"/>
      <c r="W22" s="48"/>
      <c r="X22" s="48"/>
      <c r="Y22" s="48"/>
      <c r="Z22" s="48"/>
      <c r="AA22" s="48"/>
      <c r="AB22" s="48"/>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row>
    <row r="23" spans="7:52" ht="12.75">
      <c r="G23" s="18"/>
      <c r="H23" s="18"/>
      <c r="I23" s="4" t="s">
        <v>126</v>
      </c>
      <c r="J23" s="48"/>
      <c r="K23" s="48"/>
      <c r="L23" s="48"/>
      <c r="M23" s="48"/>
      <c r="N23" s="48"/>
      <c r="O23" s="48"/>
      <c r="P23" s="48"/>
      <c r="Q23" s="48"/>
      <c r="R23" s="48"/>
      <c r="S23" s="48"/>
      <c r="T23" s="48"/>
      <c r="U23" s="48"/>
      <c r="V23" s="48"/>
      <c r="W23" s="48"/>
      <c r="X23" s="48"/>
      <c r="Y23" s="48"/>
      <c r="Z23" s="48"/>
      <c r="AA23" s="48"/>
      <c r="AB23" s="48"/>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row>
    <row r="24" spans="3:52" ht="12.75">
      <c r="C24" s="4" t="s">
        <v>34</v>
      </c>
      <c r="G24" s="32"/>
      <c r="H24" s="54"/>
      <c r="I24" s="4" t="s">
        <v>127</v>
      </c>
      <c r="J24" s="48"/>
      <c r="K24" s="48"/>
      <c r="L24" s="48"/>
      <c r="M24" s="48"/>
      <c r="N24" s="48"/>
      <c r="O24" s="48"/>
      <c r="P24" s="48"/>
      <c r="Q24" s="48"/>
      <c r="R24" s="48"/>
      <c r="S24" s="48"/>
      <c r="T24" s="48"/>
      <c r="U24" s="48"/>
      <c r="V24" s="48"/>
      <c r="W24" s="48"/>
      <c r="X24" s="48"/>
      <c r="Y24" s="48"/>
      <c r="Z24" s="48"/>
      <c r="AA24" s="48"/>
      <c r="AB24" s="48"/>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row>
    <row r="25" spans="7:52" ht="12.75">
      <c r="G25" s="18"/>
      <c r="H25" s="18"/>
      <c r="I25" s="12" t="s">
        <v>120</v>
      </c>
      <c r="J25" s="22"/>
      <c r="K25" s="22"/>
      <c r="L25" s="22"/>
      <c r="M25" s="22"/>
      <c r="N25" s="48"/>
      <c r="O25" s="48"/>
      <c r="P25" s="48"/>
      <c r="Q25" s="48"/>
      <c r="R25" s="48"/>
      <c r="S25" s="48"/>
      <c r="T25" s="48"/>
      <c r="U25" s="48"/>
      <c r="V25" s="48"/>
      <c r="W25" s="48"/>
      <c r="X25" s="48"/>
      <c r="Y25" s="48"/>
      <c r="Z25" s="48"/>
      <c r="AA25" s="48"/>
      <c r="AB25" s="48"/>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row>
    <row r="26" spans="3:52" ht="12.75">
      <c r="C26" s="4" t="s">
        <v>35</v>
      </c>
      <c r="G26" s="32"/>
      <c r="H26" s="54"/>
      <c r="I26" s="62">
        <f>E76</f>
        <v>42826</v>
      </c>
      <c r="J26" s="14"/>
      <c r="K26" s="62">
        <f>E141</f>
        <v>42857</v>
      </c>
      <c r="L26" s="14"/>
      <c r="M26" s="62">
        <f>E206</f>
        <v>42888</v>
      </c>
      <c r="N26" s="48"/>
      <c r="O26" s="48"/>
      <c r="P26" s="48"/>
      <c r="Q26" s="48"/>
      <c r="R26" s="48"/>
      <c r="S26" s="48"/>
      <c r="T26" s="48"/>
      <c r="U26" s="48"/>
      <c r="V26" s="48"/>
      <c r="W26" s="48"/>
      <c r="X26" s="48"/>
      <c r="Y26" s="48"/>
      <c r="Z26" s="48"/>
      <c r="AA26" s="48"/>
      <c r="AB26" s="48"/>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row>
    <row r="27" spans="7:52" ht="12.75">
      <c r="G27" s="18"/>
      <c r="H27" s="18"/>
      <c r="I27" s="63"/>
      <c r="J27" s="64"/>
      <c r="K27" s="65"/>
      <c r="L27" s="64"/>
      <c r="M27" s="65"/>
      <c r="N27" s="48"/>
      <c r="O27" s="48"/>
      <c r="P27" s="48"/>
      <c r="Q27" s="48"/>
      <c r="R27" s="48"/>
      <c r="S27" s="48"/>
      <c r="T27" s="48"/>
      <c r="U27" s="48"/>
      <c r="V27" s="48"/>
      <c r="W27" s="48"/>
      <c r="X27" s="48"/>
      <c r="Y27" s="48"/>
      <c r="Z27" s="48"/>
      <c r="AA27" s="48"/>
      <c r="AB27" s="48"/>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row>
    <row r="28" spans="3:52" ht="12.75">
      <c r="C28" s="4" t="s">
        <v>23</v>
      </c>
      <c r="G28" s="13">
        <f>SUM(G29:G33)</f>
        <v>0</v>
      </c>
      <c r="H28" s="51"/>
      <c r="I28" s="62">
        <f>E271</f>
        <v>42919</v>
      </c>
      <c r="J28" s="14"/>
      <c r="K28" s="62">
        <f>E336</f>
        <v>42950</v>
      </c>
      <c r="L28" s="14"/>
      <c r="M28" s="62">
        <f>E401</f>
        <v>42981</v>
      </c>
      <c r="N28" s="48"/>
      <c r="O28" s="48"/>
      <c r="P28" s="48"/>
      <c r="Q28" s="48"/>
      <c r="R28" s="48"/>
      <c r="S28" s="48"/>
      <c r="T28" s="48"/>
      <c r="U28" s="48"/>
      <c r="V28" s="48"/>
      <c r="W28" s="48"/>
      <c r="X28" s="48"/>
      <c r="Y28" s="48"/>
      <c r="Z28" s="48"/>
      <c r="AA28" s="48"/>
      <c r="AB28" s="48"/>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row>
    <row r="29" spans="4:52" ht="12.75">
      <c r="D29" s="4" t="s">
        <v>24</v>
      </c>
      <c r="G29" s="32"/>
      <c r="H29" s="54"/>
      <c r="I29" s="65"/>
      <c r="J29" s="64"/>
      <c r="K29" s="65"/>
      <c r="L29" s="64"/>
      <c r="M29" s="65"/>
      <c r="N29" s="48"/>
      <c r="O29" s="48"/>
      <c r="P29" s="48"/>
      <c r="Q29" s="48"/>
      <c r="R29" s="48"/>
      <c r="S29" s="48"/>
      <c r="T29" s="48"/>
      <c r="U29" s="48"/>
      <c r="V29" s="48"/>
      <c r="W29" s="48"/>
      <c r="X29" s="48"/>
      <c r="Y29" s="48"/>
      <c r="Z29" s="48"/>
      <c r="AA29" s="48"/>
      <c r="AB29" s="48"/>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row>
    <row r="30" spans="4:52" ht="12.75">
      <c r="D30" s="4" t="s">
        <v>25</v>
      </c>
      <c r="G30" s="32"/>
      <c r="H30" s="54"/>
      <c r="I30" s="62">
        <f>E466</f>
        <v>43012</v>
      </c>
      <c r="J30" s="14"/>
      <c r="K30" s="62">
        <f>E531</f>
        <v>43043</v>
      </c>
      <c r="L30" s="14"/>
      <c r="M30" s="62">
        <f>E596</f>
        <v>43074</v>
      </c>
      <c r="N30" s="48"/>
      <c r="O30" s="48"/>
      <c r="P30" s="48"/>
      <c r="Q30" s="48"/>
      <c r="R30" s="48"/>
      <c r="S30" s="48"/>
      <c r="T30" s="48"/>
      <c r="U30" s="48"/>
      <c r="V30" s="48"/>
      <c r="W30" s="48"/>
      <c r="X30" s="48"/>
      <c r="Y30" s="48"/>
      <c r="Z30" s="48"/>
      <c r="AA30" s="48"/>
      <c r="AB30" s="48"/>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row>
    <row r="31" spans="4:52" ht="12.75">
      <c r="D31" s="4" t="s">
        <v>36</v>
      </c>
      <c r="G31" s="32"/>
      <c r="H31" s="54"/>
      <c r="I31" s="65"/>
      <c r="J31" s="64"/>
      <c r="K31" s="65"/>
      <c r="L31" s="64"/>
      <c r="M31" s="65"/>
      <c r="N31" s="48"/>
      <c r="O31" s="48"/>
      <c r="P31" s="48"/>
      <c r="Q31" s="48"/>
      <c r="R31" s="48"/>
      <c r="S31" s="48"/>
      <c r="T31" s="48"/>
      <c r="U31" s="48"/>
      <c r="V31" s="48"/>
      <c r="W31" s="48"/>
      <c r="X31" s="48"/>
      <c r="Y31" s="48"/>
      <c r="Z31" s="48"/>
      <c r="AA31" s="48"/>
      <c r="AB31" s="48"/>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row>
    <row r="32" spans="4:52" ht="12.75">
      <c r="D32" s="4" t="s">
        <v>26</v>
      </c>
      <c r="G32" s="32"/>
      <c r="H32" s="54"/>
      <c r="I32" s="62">
        <f>E661</f>
        <v>43105</v>
      </c>
      <c r="J32" s="14"/>
      <c r="K32" s="62">
        <f>E726</f>
        <v>43136</v>
      </c>
      <c r="L32" s="14"/>
      <c r="M32" s="62">
        <f>E791</f>
        <v>43167</v>
      </c>
      <c r="N32" s="48"/>
      <c r="O32" s="48"/>
      <c r="P32" s="48"/>
      <c r="Q32" s="48"/>
      <c r="R32" s="48"/>
      <c r="S32" s="48"/>
      <c r="T32" s="48"/>
      <c r="U32" s="48"/>
      <c r="V32" s="48"/>
      <c r="W32" s="48"/>
      <c r="X32" s="48"/>
      <c r="Y32" s="48"/>
      <c r="Z32" s="48"/>
      <c r="AA32" s="48"/>
      <c r="AB32" s="48"/>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row>
    <row r="33" spans="4:52" ht="12.75">
      <c r="D33" s="4" t="s">
        <v>37</v>
      </c>
      <c r="G33" s="32"/>
      <c r="H33" s="54"/>
      <c r="J33" s="48"/>
      <c r="K33" s="48"/>
      <c r="L33" s="48"/>
      <c r="M33" s="48"/>
      <c r="N33" s="48"/>
      <c r="O33" s="48"/>
      <c r="P33" s="48"/>
      <c r="Q33" s="48"/>
      <c r="R33" s="48"/>
      <c r="S33" s="48"/>
      <c r="T33" s="48"/>
      <c r="U33" s="48"/>
      <c r="V33" s="48"/>
      <c r="W33" s="48"/>
      <c r="X33" s="48"/>
      <c r="Y33" s="48"/>
      <c r="Z33" s="48"/>
      <c r="AA33" s="48"/>
      <c r="AB33" s="48"/>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row>
    <row r="34" spans="7:52" ht="12.75">
      <c r="G34" s="18"/>
      <c r="H34" s="18"/>
      <c r="I34" s="4" t="s">
        <v>128</v>
      </c>
      <c r="J34" s="48"/>
      <c r="K34" s="48"/>
      <c r="L34" s="48"/>
      <c r="M34" s="48"/>
      <c r="N34" s="48"/>
      <c r="O34" s="48"/>
      <c r="P34" s="48"/>
      <c r="Q34" s="48"/>
      <c r="R34" s="48"/>
      <c r="S34" s="48"/>
      <c r="T34" s="48"/>
      <c r="U34" s="48"/>
      <c r="V34" s="48"/>
      <c r="W34" s="48"/>
      <c r="X34" s="48"/>
      <c r="Y34" s="48"/>
      <c r="Z34" s="48"/>
      <c r="AA34" s="48"/>
      <c r="AB34" s="48"/>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row>
    <row r="35" spans="3:52" ht="12.75">
      <c r="C35" s="4" t="s">
        <v>38</v>
      </c>
      <c r="G35" s="13">
        <f>SUM(G36:G41)</f>
        <v>0</v>
      </c>
      <c r="H35" s="51"/>
      <c r="I35" s="4" t="s">
        <v>129</v>
      </c>
      <c r="J35" s="48"/>
      <c r="K35" s="48"/>
      <c r="L35" s="48"/>
      <c r="M35" s="48"/>
      <c r="N35" s="48"/>
      <c r="O35" s="48"/>
      <c r="P35" s="48"/>
      <c r="Q35" s="48"/>
      <c r="R35" s="48"/>
      <c r="S35" s="48"/>
      <c r="T35" s="48"/>
      <c r="U35" s="48"/>
      <c r="V35" s="48"/>
      <c r="W35" s="48"/>
      <c r="X35" s="48"/>
      <c r="Y35" s="48"/>
      <c r="Z35" s="48"/>
      <c r="AA35" s="48"/>
      <c r="AB35" s="48"/>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row>
    <row r="36" spans="4:52" ht="12.75">
      <c r="D36" s="4" t="s">
        <v>39</v>
      </c>
      <c r="G36" s="32"/>
      <c r="H36" s="54"/>
      <c r="I36" s="4" t="s">
        <v>130</v>
      </c>
      <c r="J36" s="48"/>
      <c r="K36" s="48"/>
      <c r="L36" s="48"/>
      <c r="M36" s="48"/>
      <c r="N36" s="48"/>
      <c r="O36" s="48"/>
      <c r="P36" s="48"/>
      <c r="Q36" s="48"/>
      <c r="R36" s="48"/>
      <c r="S36" s="48"/>
      <c r="T36" s="48"/>
      <c r="U36" s="48"/>
      <c r="V36" s="48"/>
      <c r="W36" s="48"/>
      <c r="X36" s="48"/>
      <c r="Y36" s="48"/>
      <c r="Z36" s="48"/>
      <c r="AA36" s="48"/>
      <c r="AB36" s="48"/>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row>
    <row r="37" spans="4:52" ht="12.75">
      <c r="D37" s="4" t="s">
        <v>40</v>
      </c>
      <c r="G37" s="32"/>
      <c r="H37" s="54"/>
      <c r="I37" s="4" t="s">
        <v>131</v>
      </c>
      <c r="J37" s="48"/>
      <c r="K37" s="48"/>
      <c r="L37" s="48"/>
      <c r="M37" s="48"/>
      <c r="N37" s="48"/>
      <c r="O37" s="48"/>
      <c r="P37" s="48"/>
      <c r="Q37" s="48"/>
      <c r="R37" s="48"/>
      <c r="S37" s="48"/>
      <c r="T37" s="48"/>
      <c r="U37" s="48"/>
      <c r="V37" s="48"/>
      <c r="W37" s="48"/>
      <c r="X37" s="48"/>
      <c r="Y37" s="48"/>
      <c r="Z37" s="48"/>
      <c r="AA37" s="48"/>
      <c r="AB37" s="48"/>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row>
    <row r="38" spans="4:52" ht="12.75">
      <c r="D38" s="4" t="s">
        <v>41</v>
      </c>
      <c r="G38" s="32"/>
      <c r="H38" s="54"/>
      <c r="I38" s="4" t="s">
        <v>132</v>
      </c>
      <c r="J38" s="48"/>
      <c r="K38" s="48"/>
      <c r="L38" s="48"/>
      <c r="M38" s="48"/>
      <c r="N38" s="48"/>
      <c r="O38" s="48"/>
      <c r="P38" s="48"/>
      <c r="Q38" s="48"/>
      <c r="R38" s="48"/>
      <c r="S38" s="48"/>
      <c r="T38" s="48"/>
      <c r="U38" s="48"/>
      <c r="V38" s="48"/>
      <c r="W38" s="48"/>
      <c r="X38" s="48"/>
      <c r="Y38" s="48"/>
      <c r="Z38" s="48"/>
      <c r="AA38" s="48"/>
      <c r="AB38" s="48"/>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row>
    <row r="39" spans="4:52" ht="12.75">
      <c r="D39" s="4" t="s">
        <v>42</v>
      </c>
      <c r="G39" s="32"/>
      <c r="H39" s="54"/>
      <c r="I39" s="4" t="s">
        <v>133</v>
      </c>
      <c r="J39" s="48"/>
      <c r="K39" s="48"/>
      <c r="L39" s="48"/>
      <c r="M39" s="48"/>
      <c r="N39" s="48"/>
      <c r="O39" s="48"/>
      <c r="P39" s="48"/>
      <c r="Q39" s="48"/>
      <c r="R39" s="48"/>
      <c r="S39" s="48"/>
      <c r="T39" s="48"/>
      <c r="U39" s="48"/>
      <c r="V39" s="48"/>
      <c r="W39" s="48"/>
      <c r="X39" s="48"/>
      <c r="Y39" s="48"/>
      <c r="Z39" s="48"/>
      <c r="AA39" s="48"/>
      <c r="AB39" s="48"/>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row>
    <row r="40" spans="4:52" ht="12.75">
      <c r="D40" s="4" t="s">
        <v>43</v>
      </c>
      <c r="G40" s="32"/>
      <c r="H40" s="54"/>
      <c r="I40" s="4" t="s">
        <v>134</v>
      </c>
      <c r="J40" s="48"/>
      <c r="K40" s="48"/>
      <c r="L40" s="48"/>
      <c r="M40" s="48"/>
      <c r="N40" s="48"/>
      <c r="O40" s="48"/>
      <c r="P40" s="48"/>
      <c r="Q40" s="48"/>
      <c r="R40" s="48"/>
      <c r="S40" s="48"/>
      <c r="T40" s="48"/>
      <c r="U40" s="48"/>
      <c r="V40" s="48"/>
      <c r="W40" s="48"/>
      <c r="X40" s="48"/>
      <c r="Y40" s="48"/>
      <c r="Z40" s="48"/>
      <c r="AA40" s="48"/>
      <c r="AB40" s="48"/>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row>
    <row r="41" spans="4:52" ht="12.75">
      <c r="D41" s="4" t="s">
        <v>44</v>
      </c>
      <c r="G41" s="32"/>
      <c r="H41" s="54"/>
      <c r="I41" s="4" t="s">
        <v>135</v>
      </c>
      <c r="J41" s="48"/>
      <c r="K41" s="48"/>
      <c r="L41" s="48"/>
      <c r="M41" s="48"/>
      <c r="N41" s="48"/>
      <c r="O41" s="48"/>
      <c r="P41" s="48"/>
      <c r="Q41" s="48"/>
      <c r="R41" s="48"/>
      <c r="S41" s="48"/>
      <c r="T41" s="48"/>
      <c r="U41" s="48"/>
      <c r="V41" s="48"/>
      <c r="W41" s="48"/>
      <c r="X41" s="48"/>
      <c r="Y41" s="48"/>
      <c r="Z41" s="48"/>
      <c r="AA41" s="48"/>
      <c r="AB41" s="48"/>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row>
    <row r="42" spans="7:52" ht="12.75">
      <c r="G42" s="18"/>
      <c r="H42" s="18"/>
      <c r="J42" s="48"/>
      <c r="K42" s="48"/>
      <c r="L42" s="48"/>
      <c r="M42" s="48"/>
      <c r="N42" s="48"/>
      <c r="O42" s="48"/>
      <c r="P42" s="48"/>
      <c r="Q42" s="48"/>
      <c r="R42" s="48"/>
      <c r="S42" s="48"/>
      <c r="T42" s="48"/>
      <c r="U42" s="48"/>
      <c r="V42" s="48"/>
      <c r="W42" s="48"/>
      <c r="X42" s="48"/>
      <c r="Y42" s="48"/>
      <c r="Z42" s="48"/>
      <c r="AA42" s="48"/>
      <c r="AB42" s="48"/>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row>
    <row r="43" spans="3:52" ht="12.75">
      <c r="C43" s="4" t="s">
        <v>45</v>
      </c>
      <c r="G43" s="13">
        <f>SUM(G44:G47)</f>
        <v>0</v>
      </c>
      <c r="H43" s="51"/>
      <c r="I43" s="4" t="s">
        <v>136</v>
      </c>
      <c r="J43" s="48"/>
      <c r="K43" s="48"/>
      <c r="L43" s="48"/>
      <c r="M43" s="48"/>
      <c r="N43" s="48"/>
      <c r="O43" s="48"/>
      <c r="P43" s="48"/>
      <c r="Q43" s="48"/>
      <c r="R43" s="48"/>
      <c r="S43" s="48"/>
      <c r="T43" s="48"/>
      <c r="U43" s="48"/>
      <c r="V43" s="48"/>
      <c r="W43" s="48"/>
      <c r="X43" s="48"/>
      <c r="Y43" s="48"/>
      <c r="Z43" s="48"/>
      <c r="AA43" s="48"/>
      <c r="AB43" s="48"/>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row>
    <row r="44" spans="4:52" ht="12.75">
      <c r="D44" s="4" t="s">
        <v>21</v>
      </c>
      <c r="G44" s="32"/>
      <c r="H44" s="54"/>
      <c r="I44" s="4" t="s">
        <v>137</v>
      </c>
      <c r="J44" s="48"/>
      <c r="K44" s="48"/>
      <c r="L44" s="48"/>
      <c r="M44" s="48"/>
      <c r="N44" s="48"/>
      <c r="O44" s="48"/>
      <c r="P44" s="48"/>
      <c r="Q44" s="48"/>
      <c r="R44" s="48"/>
      <c r="S44" s="48"/>
      <c r="T44" s="48"/>
      <c r="U44" s="48"/>
      <c r="V44" s="48"/>
      <c r="W44" s="48"/>
      <c r="X44" s="48"/>
      <c r="Y44" s="48"/>
      <c r="Z44" s="48"/>
      <c r="AA44" s="48"/>
      <c r="AB44" s="48"/>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row>
    <row r="45" spans="4:52" ht="12.75">
      <c r="D45" s="4" t="s">
        <v>46</v>
      </c>
      <c r="G45" s="32"/>
      <c r="H45" s="54"/>
      <c r="J45" s="48"/>
      <c r="K45" s="48"/>
      <c r="L45" s="48"/>
      <c r="M45" s="48"/>
      <c r="N45" s="48"/>
      <c r="O45" s="48"/>
      <c r="P45" s="48"/>
      <c r="Q45" s="48"/>
      <c r="R45" s="48"/>
      <c r="S45" s="48"/>
      <c r="T45" s="48"/>
      <c r="U45" s="48"/>
      <c r="V45" s="48"/>
      <c r="W45" s="48"/>
      <c r="X45" s="48"/>
      <c r="Y45" s="48"/>
      <c r="Z45" s="48"/>
      <c r="AA45" s="48"/>
      <c r="AB45" s="48"/>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row>
    <row r="46" spans="4:52" ht="12.75">
      <c r="D46" s="4" t="s">
        <v>47</v>
      </c>
      <c r="G46" s="32"/>
      <c r="H46" s="54"/>
      <c r="J46" s="48"/>
      <c r="K46" s="48"/>
      <c r="L46" s="48"/>
      <c r="M46" s="48"/>
      <c r="N46" s="48"/>
      <c r="O46" s="48"/>
      <c r="P46" s="48"/>
      <c r="Q46" s="48"/>
      <c r="R46" s="48"/>
      <c r="S46" s="48"/>
      <c r="T46" s="48"/>
      <c r="U46" s="48"/>
      <c r="V46" s="48"/>
      <c r="W46" s="48"/>
      <c r="X46" s="48"/>
      <c r="Y46" s="48"/>
      <c r="Z46" s="48"/>
      <c r="AA46" s="48"/>
      <c r="AB46" s="48"/>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row>
    <row r="47" spans="4:52" ht="12.75">
      <c r="D47" s="4" t="s">
        <v>3</v>
      </c>
      <c r="G47" s="32"/>
      <c r="H47" s="54"/>
      <c r="J47" s="48"/>
      <c r="K47" s="48"/>
      <c r="L47" s="48"/>
      <c r="M47" s="48"/>
      <c r="N47" s="48"/>
      <c r="O47" s="48"/>
      <c r="P47" s="48"/>
      <c r="Q47" s="48"/>
      <c r="R47" s="48"/>
      <c r="S47" s="48"/>
      <c r="T47" s="48"/>
      <c r="U47" s="48"/>
      <c r="V47" s="48"/>
      <c r="W47" s="48"/>
      <c r="X47" s="48"/>
      <c r="Y47" s="48"/>
      <c r="Z47" s="48"/>
      <c r="AA47" s="48"/>
      <c r="AB47" s="48"/>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row>
    <row r="48" spans="7:52" ht="12.75">
      <c r="G48" s="18"/>
      <c r="H48" s="18"/>
      <c r="J48" s="48"/>
      <c r="K48" s="48"/>
      <c r="L48" s="48"/>
      <c r="M48" s="48"/>
      <c r="N48" s="48"/>
      <c r="O48" s="48"/>
      <c r="P48" s="48"/>
      <c r="Q48" s="48"/>
      <c r="R48" s="48"/>
      <c r="S48" s="48"/>
      <c r="T48" s="48"/>
      <c r="U48" s="48"/>
      <c r="V48" s="48"/>
      <c r="W48" s="48"/>
      <c r="X48" s="48"/>
      <c r="Y48" s="48"/>
      <c r="Z48" s="48"/>
      <c r="AA48" s="48"/>
      <c r="AB48" s="48"/>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row>
    <row r="49" spans="3:52" ht="12.75">
      <c r="C49" s="4" t="s">
        <v>48</v>
      </c>
      <c r="G49" s="13">
        <f>SUM(G50:G52)</f>
        <v>0</v>
      </c>
      <c r="H49" s="51"/>
      <c r="J49" s="48"/>
      <c r="K49" s="48"/>
      <c r="L49" s="48"/>
      <c r="M49" s="48"/>
      <c r="N49" s="48"/>
      <c r="O49" s="48"/>
      <c r="P49" s="48"/>
      <c r="Q49" s="48"/>
      <c r="R49" s="48"/>
      <c r="S49" s="48"/>
      <c r="T49" s="48"/>
      <c r="U49" s="48"/>
      <c r="V49" s="48"/>
      <c r="W49" s="48"/>
      <c r="X49" s="48"/>
      <c r="Y49" s="48"/>
      <c r="Z49" s="48"/>
      <c r="AA49" s="48"/>
      <c r="AB49" s="48"/>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row>
    <row r="50" spans="4:52" ht="12.75">
      <c r="D50" s="4" t="s">
        <v>21</v>
      </c>
      <c r="G50" s="32"/>
      <c r="H50" s="54"/>
      <c r="J50" s="48"/>
      <c r="K50" s="48"/>
      <c r="L50" s="48"/>
      <c r="M50" s="48"/>
      <c r="N50" s="48"/>
      <c r="O50" s="48"/>
      <c r="P50" s="48"/>
      <c r="Q50" s="48"/>
      <c r="R50" s="48"/>
      <c r="S50" s="48"/>
      <c r="T50" s="48"/>
      <c r="U50" s="48"/>
      <c r="V50" s="48"/>
      <c r="W50" s="48"/>
      <c r="X50" s="48"/>
      <c r="Y50" s="48"/>
      <c r="Z50" s="48"/>
      <c r="AA50" s="48"/>
      <c r="AB50" s="48"/>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row>
    <row r="51" spans="4:52" ht="12.75">
      <c r="D51" s="4" t="s">
        <v>49</v>
      </c>
      <c r="G51" s="32"/>
      <c r="H51" s="54"/>
      <c r="J51" s="48"/>
      <c r="K51" s="48"/>
      <c r="L51" s="48"/>
      <c r="M51" s="48"/>
      <c r="N51" s="48"/>
      <c r="O51" s="48"/>
      <c r="P51" s="48"/>
      <c r="Q51" s="48"/>
      <c r="R51" s="48"/>
      <c r="S51" s="48"/>
      <c r="T51" s="48"/>
      <c r="U51" s="48"/>
      <c r="V51" s="48"/>
      <c r="W51" s="48"/>
      <c r="X51" s="48"/>
      <c r="Y51" s="48"/>
      <c r="Z51" s="48"/>
      <c r="AA51" s="48"/>
      <c r="AB51" s="48"/>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row>
    <row r="52" spans="4:52" ht="12.75">
      <c r="D52" s="4" t="s">
        <v>3</v>
      </c>
      <c r="G52" s="32"/>
      <c r="H52" s="54"/>
      <c r="J52" s="48"/>
      <c r="K52" s="48"/>
      <c r="L52" s="48"/>
      <c r="M52" s="48"/>
      <c r="N52" s="48"/>
      <c r="O52" s="48"/>
      <c r="P52" s="48"/>
      <c r="Q52" s="48"/>
      <c r="R52" s="48"/>
      <c r="S52" s="48"/>
      <c r="T52" s="48"/>
      <c r="U52" s="48"/>
      <c r="V52" s="48"/>
      <c r="W52" s="48"/>
      <c r="X52" s="48"/>
      <c r="Y52" s="48"/>
      <c r="Z52" s="48"/>
      <c r="AA52" s="48"/>
      <c r="AB52" s="48"/>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row>
    <row r="53" spans="7:52" ht="12.75">
      <c r="G53" s="18"/>
      <c r="H53" s="18"/>
      <c r="J53" s="48"/>
      <c r="K53" s="48"/>
      <c r="L53" s="48"/>
      <c r="M53" s="48"/>
      <c r="N53" s="48"/>
      <c r="O53" s="48"/>
      <c r="P53" s="48"/>
      <c r="Q53" s="48"/>
      <c r="R53" s="48"/>
      <c r="S53" s="48"/>
      <c r="T53" s="48"/>
      <c r="U53" s="48"/>
      <c r="V53" s="48"/>
      <c r="W53" s="48"/>
      <c r="X53" s="48"/>
      <c r="Y53" s="48"/>
      <c r="Z53" s="48"/>
      <c r="AA53" s="48"/>
      <c r="AB53" s="48"/>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row>
    <row r="54" spans="3:52" ht="12.75">
      <c r="C54" s="4" t="s">
        <v>21</v>
      </c>
      <c r="G54" s="13">
        <f>SUM(G55:G56)</f>
        <v>0</v>
      </c>
      <c r="H54" s="51"/>
      <c r="J54" s="48"/>
      <c r="K54" s="48"/>
      <c r="L54" s="48"/>
      <c r="M54" s="48"/>
      <c r="N54" s="48"/>
      <c r="O54" s="48"/>
      <c r="P54" s="48"/>
      <c r="Q54" s="48"/>
      <c r="R54" s="48"/>
      <c r="S54" s="48"/>
      <c r="T54" s="48"/>
      <c r="U54" s="48"/>
      <c r="V54" s="48"/>
      <c r="W54" s="48"/>
      <c r="X54" s="48"/>
      <c r="Y54" s="48"/>
      <c r="Z54" s="48"/>
      <c r="AA54" s="48"/>
      <c r="AB54" s="48"/>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row>
    <row r="55" spans="4:52" ht="12.75">
      <c r="D55" s="4" t="s">
        <v>50</v>
      </c>
      <c r="G55" s="32"/>
      <c r="H55" s="54"/>
      <c r="J55" s="48"/>
      <c r="K55" s="48"/>
      <c r="L55" s="48"/>
      <c r="M55" s="48"/>
      <c r="N55" s="48"/>
      <c r="O55" s="48"/>
      <c r="P55" s="48"/>
      <c r="Q55" s="48"/>
      <c r="R55" s="48"/>
      <c r="S55" s="48"/>
      <c r="T55" s="48"/>
      <c r="U55" s="48"/>
      <c r="V55" s="48"/>
      <c r="W55" s="48"/>
      <c r="X55" s="48"/>
      <c r="Y55" s="48"/>
      <c r="Z55" s="48"/>
      <c r="AA55" s="48"/>
      <c r="AB55" s="48"/>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row>
    <row r="56" spans="4:52" ht="12.75">
      <c r="D56" s="4" t="s">
        <v>51</v>
      </c>
      <c r="G56" s="32"/>
      <c r="H56" s="54"/>
      <c r="J56" s="48"/>
      <c r="K56" s="48"/>
      <c r="L56" s="48"/>
      <c r="M56" s="48"/>
      <c r="N56" s="48"/>
      <c r="O56" s="48"/>
      <c r="P56" s="48"/>
      <c r="Q56" s="48"/>
      <c r="R56" s="48"/>
      <c r="S56" s="48"/>
      <c r="T56" s="48"/>
      <c r="U56" s="48"/>
      <c r="V56" s="48"/>
      <c r="W56" s="48"/>
      <c r="X56" s="48"/>
      <c r="Y56" s="48"/>
      <c r="Z56" s="48"/>
      <c r="AA56" s="48"/>
      <c r="AB56" s="48"/>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row>
    <row r="57" spans="7:52" ht="12.75">
      <c r="G57" s="18"/>
      <c r="H57" s="18"/>
      <c r="J57" s="48"/>
      <c r="K57" s="48"/>
      <c r="L57" s="48"/>
      <c r="M57" s="48"/>
      <c r="N57" s="48"/>
      <c r="O57" s="48"/>
      <c r="P57" s="48"/>
      <c r="Q57" s="48"/>
      <c r="R57" s="48"/>
      <c r="S57" s="48"/>
      <c r="T57" s="48"/>
      <c r="U57" s="48"/>
      <c r="V57" s="48"/>
      <c r="W57" s="48"/>
      <c r="X57" s="48"/>
      <c r="Y57" s="48"/>
      <c r="Z57" s="48"/>
      <c r="AA57" s="48"/>
      <c r="AB57" s="48"/>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row>
    <row r="58" spans="3:52" ht="12.75">
      <c r="C58" s="4" t="s">
        <v>52</v>
      </c>
      <c r="G58" s="13">
        <f>SUM(G59:G63)</f>
        <v>0</v>
      </c>
      <c r="H58" s="51"/>
      <c r="J58" s="48"/>
      <c r="K58" s="48"/>
      <c r="L58" s="48"/>
      <c r="M58" s="48"/>
      <c r="N58" s="48"/>
      <c r="O58" s="48"/>
      <c r="P58" s="48"/>
      <c r="Q58" s="48"/>
      <c r="R58" s="48"/>
      <c r="S58" s="48"/>
      <c r="T58" s="48"/>
      <c r="U58" s="48"/>
      <c r="V58" s="48"/>
      <c r="W58" s="48"/>
      <c r="X58" s="48"/>
      <c r="Y58" s="48"/>
      <c r="Z58" s="48"/>
      <c r="AA58" s="48"/>
      <c r="AB58" s="48"/>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row>
    <row r="59" spans="4:52" ht="12.75">
      <c r="D59" s="4" t="s">
        <v>53</v>
      </c>
      <c r="G59" s="32"/>
      <c r="H59" s="54"/>
      <c r="J59" s="48"/>
      <c r="K59" s="48"/>
      <c r="L59" s="48"/>
      <c r="M59" s="48"/>
      <c r="N59" s="48"/>
      <c r="O59" s="48"/>
      <c r="P59" s="48"/>
      <c r="Q59" s="48"/>
      <c r="R59" s="48"/>
      <c r="S59" s="48"/>
      <c r="T59" s="48"/>
      <c r="U59" s="48"/>
      <c r="V59" s="48"/>
      <c r="W59" s="48"/>
      <c r="X59" s="48"/>
      <c r="Y59" s="48"/>
      <c r="Z59" s="48"/>
      <c r="AA59" s="48"/>
      <c r="AB59" s="48"/>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row>
    <row r="60" spans="4:52" ht="12.75">
      <c r="D60" s="4" t="s">
        <v>54</v>
      </c>
      <c r="G60" s="32"/>
      <c r="H60" s="54"/>
      <c r="J60" s="48"/>
      <c r="K60" s="48"/>
      <c r="L60" s="48"/>
      <c r="M60" s="48"/>
      <c r="N60" s="48"/>
      <c r="O60" s="48"/>
      <c r="P60" s="48"/>
      <c r="Q60" s="48"/>
      <c r="R60" s="48"/>
      <c r="S60" s="48"/>
      <c r="T60" s="48"/>
      <c r="U60" s="48"/>
      <c r="V60" s="48"/>
      <c r="W60" s="48"/>
      <c r="X60" s="48"/>
      <c r="Y60" s="48"/>
      <c r="Z60" s="48"/>
      <c r="AA60" s="48"/>
      <c r="AB60" s="48"/>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row>
    <row r="61" spans="4:52" ht="12.75">
      <c r="D61" s="4" t="s">
        <v>55</v>
      </c>
      <c r="G61" s="32"/>
      <c r="H61" s="54"/>
      <c r="J61" s="48"/>
      <c r="K61" s="48"/>
      <c r="L61" s="48"/>
      <c r="M61" s="48"/>
      <c r="N61" s="48"/>
      <c r="O61" s="48"/>
      <c r="P61" s="48"/>
      <c r="Q61" s="48"/>
      <c r="R61" s="48"/>
      <c r="S61" s="48"/>
      <c r="T61" s="48"/>
      <c r="U61" s="48"/>
      <c r="V61" s="48"/>
      <c r="W61" s="48"/>
      <c r="X61" s="48"/>
      <c r="Y61" s="48"/>
      <c r="Z61" s="48"/>
      <c r="AA61" s="48"/>
      <c r="AB61" s="48"/>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row>
    <row r="62" spans="4:52" ht="12.75">
      <c r="D62" s="4" t="s">
        <v>56</v>
      </c>
      <c r="G62" s="32"/>
      <c r="H62" s="54"/>
      <c r="J62" s="48"/>
      <c r="K62" s="48"/>
      <c r="L62" s="48"/>
      <c r="M62" s="48"/>
      <c r="N62" s="48"/>
      <c r="O62" s="48"/>
      <c r="P62" s="48"/>
      <c r="Q62" s="48"/>
      <c r="R62" s="48"/>
      <c r="S62" s="48"/>
      <c r="T62" s="48"/>
      <c r="U62" s="48"/>
      <c r="V62" s="48"/>
      <c r="W62" s="48"/>
      <c r="X62" s="48"/>
      <c r="Y62" s="48"/>
      <c r="Z62" s="48"/>
      <c r="AA62" s="48"/>
      <c r="AB62" s="48"/>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row>
    <row r="63" spans="4:52" ht="12.75">
      <c r="D63" s="4" t="s">
        <v>3</v>
      </c>
      <c r="G63" s="32"/>
      <c r="H63" s="54"/>
      <c r="J63" s="48"/>
      <c r="K63" s="48"/>
      <c r="L63" s="48"/>
      <c r="M63" s="48"/>
      <c r="N63" s="48"/>
      <c r="O63" s="48"/>
      <c r="P63" s="48"/>
      <c r="Q63" s="48"/>
      <c r="R63" s="48"/>
      <c r="S63" s="48"/>
      <c r="T63" s="48"/>
      <c r="U63" s="48"/>
      <c r="V63" s="48"/>
      <c r="W63" s="48"/>
      <c r="X63" s="48"/>
      <c r="Y63" s="48"/>
      <c r="Z63" s="48"/>
      <c r="AA63" s="48"/>
      <c r="AB63" s="48"/>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row>
    <row r="64" spans="7:52" ht="12.75">
      <c r="G64" s="18"/>
      <c r="H64" s="18"/>
      <c r="J64" s="48"/>
      <c r="K64" s="48"/>
      <c r="L64" s="48"/>
      <c r="M64" s="48"/>
      <c r="N64" s="48"/>
      <c r="O64" s="48"/>
      <c r="P64" s="48"/>
      <c r="Q64" s="48"/>
      <c r="R64" s="48"/>
      <c r="S64" s="48"/>
      <c r="T64" s="48"/>
      <c r="U64" s="48"/>
      <c r="V64" s="48"/>
      <c r="W64" s="48"/>
      <c r="X64" s="48"/>
      <c r="Y64" s="48"/>
      <c r="Z64" s="48"/>
      <c r="AA64" s="48"/>
      <c r="AB64" s="48"/>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row>
    <row r="65" spans="3:52" ht="12.75">
      <c r="C65" s="4" t="s">
        <v>57</v>
      </c>
      <c r="G65" s="13">
        <f>SUM(G66:G67)</f>
        <v>0</v>
      </c>
      <c r="H65" s="51"/>
      <c r="J65" s="48"/>
      <c r="K65" s="48"/>
      <c r="L65" s="48"/>
      <c r="M65" s="48"/>
      <c r="N65" s="48"/>
      <c r="O65" s="48"/>
      <c r="P65" s="48"/>
      <c r="Q65" s="48"/>
      <c r="R65" s="48"/>
      <c r="S65" s="48"/>
      <c r="T65" s="48"/>
      <c r="U65" s="48"/>
      <c r="V65" s="48"/>
      <c r="W65" s="48"/>
      <c r="X65" s="48"/>
      <c r="Y65" s="48"/>
      <c r="Z65" s="48"/>
      <c r="AA65" s="48"/>
      <c r="AB65" s="48"/>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row>
    <row r="66" spans="4:52" ht="12.75">
      <c r="D66" s="4" t="s">
        <v>58</v>
      </c>
      <c r="G66" s="32"/>
      <c r="H66" s="54"/>
      <c r="J66" s="48"/>
      <c r="K66" s="48"/>
      <c r="L66" s="48"/>
      <c r="M66" s="48"/>
      <c r="N66" s="48"/>
      <c r="O66" s="48"/>
      <c r="P66" s="48"/>
      <c r="Q66" s="48"/>
      <c r="R66" s="48"/>
      <c r="S66" s="48"/>
      <c r="T66" s="48"/>
      <c r="U66" s="48"/>
      <c r="V66" s="48"/>
      <c r="W66" s="48"/>
      <c r="X66" s="48"/>
      <c r="Y66" s="48"/>
      <c r="Z66" s="48"/>
      <c r="AA66" s="48"/>
      <c r="AB66" s="48"/>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row>
    <row r="67" spans="4:52" ht="12.75">
      <c r="D67" s="4" t="s">
        <v>59</v>
      </c>
      <c r="G67" s="32"/>
      <c r="H67" s="54"/>
      <c r="J67" s="48"/>
      <c r="K67" s="48"/>
      <c r="L67" s="48"/>
      <c r="M67" s="48"/>
      <c r="N67" s="48"/>
      <c r="O67" s="48"/>
      <c r="P67" s="48"/>
      <c r="Q67" s="48"/>
      <c r="R67" s="48"/>
      <c r="S67" s="48"/>
      <c r="T67" s="48"/>
      <c r="U67" s="48"/>
      <c r="V67" s="48"/>
      <c r="W67" s="48"/>
      <c r="X67" s="48"/>
      <c r="Y67" s="48"/>
      <c r="Z67" s="48"/>
      <c r="AA67" s="48"/>
      <c r="AB67" s="48"/>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row>
    <row r="68" spans="7:52" ht="12.75">
      <c r="G68" s="18"/>
      <c r="H68" s="18"/>
      <c r="J68" s="48"/>
      <c r="K68" s="48"/>
      <c r="L68" s="48"/>
      <c r="M68" s="48"/>
      <c r="N68" s="48"/>
      <c r="O68" s="48"/>
      <c r="P68" s="48"/>
      <c r="Q68" s="48"/>
      <c r="R68" s="48"/>
      <c r="S68" s="48"/>
      <c r="T68" s="48"/>
      <c r="U68" s="48"/>
      <c r="V68" s="48"/>
      <c r="W68" s="48"/>
      <c r="X68" s="48"/>
      <c r="Y68" s="48"/>
      <c r="Z68" s="48"/>
      <c r="AA68" s="48"/>
      <c r="AB68" s="48"/>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row>
    <row r="69" spans="3:52" ht="12.75">
      <c r="C69" s="4" t="s">
        <v>61</v>
      </c>
      <c r="G69" s="32"/>
      <c r="H69" s="54"/>
      <c r="J69" s="48"/>
      <c r="K69" s="48"/>
      <c r="L69" s="48"/>
      <c r="M69" s="48"/>
      <c r="N69" s="48"/>
      <c r="O69" s="48"/>
      <c r="P69" s="48"/>
      <c r="Q69" s="48"/>
      <c r="R69" s="48"/>
      <c r="S69" s="48"/>
      <c r="T69" s="48"/>
      <c r="U69" s="48"/>
      <c r="V69" s="48"/>
      <c r="W69" s="48"/>
      <c r="X69" s="48"/>
      <c r="Y69" s="48"/>
      <c r="Z69" s="48"/>
      <c r="AA69" s="48"/>
      <c r="AB69" s="48"/>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row>
    <row r="70" spans="3:52" ht="12.75">
      <c r="C70" s="4" t="s">
        <v>62</v>
      </c>
      <c r="G70" s="32"/>
      <c r="H70" s="54"/>
      <c r="J70" s="48"/>
      <c r="K70" s="48"/>
      <c r="L70" s="48"/>
      <c r="M70" s="48"/>
      <c r="N70" s="48"/>
      <c r="O70" s="48"/>
      <c r="P70" s="48"/>
      <c r="Q70" s="48"/>
      <c r="R70" s="48"/>
      <c r="S70" s="48"/>
      <c r="T70" s="48"/>
      <c r="U70" s="48"/>
      <c r="V70" s="48"/>
      <c r="W70" s="48"/>
      <c r="X70" s="48"/>
      <c r="Y70" s="48"/>
      <c r="Z70" s="48"/>
      <c r="AA70" s="48"/>
      <c r="AB70" s="48"/>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row>
    <row r="71" spans="3:52" ht="12.75">
      <c r="C71" s="4" t="s">
        <v>63</v>
      </c>
      <c r="G71" s="32"/>
      <c r="H71" s="54"/>
      <c r="J71" s="48"/>
      <c r="K71" s="48"/>
      <c r="L71" s="48"/>
      <c r="M71" s="48"/>
      <c r="N71" s="48"/>
      <c r="O71" s="48"/>
      <c r="P71" s="48"/>
      <c r="Q71" s="48"/>
      <c r="R71" s="48"/>
      <c r="S71" s="48"/>
      <c r="T71" s="48"/>
      <c r="U71" s="48"/>
      <c r="V71" s="48"/>
      <c r="W71" s="48"/>
      <c r="X71" s="48"/>
      <c r="Y71" s="48"/>
      <c r="Z71" s="48"/>
      <c r="AA71" s="48"/>
      <c r="AB71" s="48"/>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row>
    <row r="72" spans="3:52" ht="12.75">
      <c r="C72" s="4" t="s">
        <v>64</v>
      </c>
      <c r="G72" s="32"/>
      <c r="H72" s="54"/>
      <c r="J72" s="48"/>
      <c r="K72" s="48"/>
      <c r="L72" s="48"/>
      <c r="M72" s="48"/>
      <c r="N72" s="48"/>
      <c r="O72" s="48"/>
      <c r="P72" s="48"/>
      <c r="Q72" s="48"/>
      <c r="R72" s="48"/>
      <c r="S72" s="48"/>
      <c r="T72" s="48"/>
      <c r="U72" s="48"/>
      <c r="V72" s="48"/>
      <c r="W72" s="48"/>
      <c r="X72" s="48"/>
      <c r="Y72" s="48"/>
      <c r="Z72" s="48"/>
      <c r="AA72" s="48"/>
      <c r="AB72" s="48"/>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row>
    <row r="73" spans="3:52" ht="12.75">
      <c r="C73" s="4" t="s">
        <v>60</v>
      </c>
      <c r="G73" s="32"/>
      <c r="H73" s="54"/>
      <c r="J73" s="48"/>
      <c r="K73" s="48"/>
      <c r="L73" s="48"/>
      <c r="M73" s="48"/>
      <c r="N73" s="48"/>
      <c r="O73" s="48"/>
      <c r="P73" s="48"/>
      <c r="Q73" s="48"/>
      <c r="R73" s="48"/>
      <c r="S73" s="48"/>
      <c r="T73" s="48"/>
      <c r="U73" s="48"/>
      <c r="V73" s="48"/>
      <c r="W73" s="48"/>
      <c r="X73" s="48"/>
      <c r="Y73" s="48"/>
      <c r="Z73" s="48"/>
      <c r="AA73" s="48"/>
      <c r="AB73" s="48"/>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row>
    <row r="74" spans="2:52" s="4" customFormat="1" ht="13.5" customHeight="1">
      <c r="B74" s="59"/>
      <c r="C74" s="58"/>
      <c r="D74" s="57"/>
      <c r="E74" s="58"/>
      <c r="F74" s="57"/>
      <c r="G74" s="11"/>
      <c r="H74" s="11"/>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row>
    <row r="75" spans="2:28" ht="25.5">
      <c r="B75" s="60" t="s">
        <v>121</v>
      </c>
      <c r="J75" s="48"/>
      <c r="K75" s="48"/>
      <c r="L75" s="48"/>
      <c r="M75" s="48"/>
      <c r="N75" s="48"/>
      <c r="O75" s="48"/>
      <c r="P75" s="48"/>
      <c r="Q75" s="48"/>
      <c r="R75" s="48"/>
      <c r="S75" s="48"/>
      <c r="T75" s="48"/>
      <c r="U75" s="48"/>
      <c r="V75" s="48"/>
      <c r="W75" s="48"/>
      <c r="X75" s="48"/>
      <c r="Y75" s="48"/>
      <c r="Z75" s="48"/>
      <c r="AA75" s="48"/>
      <c r="AB75" s="48"/>
    </row>
    <row r="76" spans="2:28" ht="15.75">
      <c r="B76" s="6" t="s">
        <v>114</v>
      </c>
      <c r="E76" s="23">
        <f>Home!E11</f>
        <v>42826</v>
      </c>
      <c r="G76" s="49" t="s">
        <v>118</v>
      </c>
      <c r="H76" s="49" t="s">
        <v>119</v>
      </c>
      <c r="I76" s="50" t="s">
        <v>116</v>
      </c>
      <c r="J76" s="48" t="s">
        <v>117</v>
      </c>
      <c r="K76" s="48"/>
      <c r="L76" s="48"/>
      <c r="M76" s="48"/>
      <c r="N76" s="48"/>
      <c r="O76" s="48"/>
      <c r="P76" s="48"/>
      <c r="Q76" s="48"/>
      <c r="R76" s="48"/>
      <c r="S76" s="48"/>
      <c r="T76" s="48"/>
      <c r="U76" s="48"/>
      <c r="V76" s="48"/>
      <c r="W76" s="48"/>
      <c r="X76" s="48"/>
      <c r="Y76" s="48"/>
      <c r="Z76" s="48"/>
      <c r="AA76" s="48"/>
      <c r="AB76" s="48"/>
    </row>
    <row r="77" spans="1:52" s="44" customFormat="1" ht="12.75">
      <c r="A77" s="48"/>
      <c r="B77" s="48"/>
      <c r="C77" s="48" t="s">
        <v>22</v>
      </c>
      <c r="D77" s="48"/>
      <c r="E77" s="48"/>
      <c r="F77" s="48"/>
      <c r="G77" s="13">
        <f>SUM(G78:G86)</f>
        <v>0</v>
      </c>
      <c r="H77" s="13">
        <f>SUM(H78:H86)</f>
        <v>0</v>
      </c>
      <c r="I77" s="48"/>
      <c r="J77" s="56"/>
      <c r="K77" s="56"/>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row>
    <row r="78" spans="1:52" s="44" customFormat="1" ht="12.75">
      <c r="A78" s="48"/>
      <c r="B78" s="48"/>
      <c r="C78" s="48"/>
      <c r="D78" s="48" t="s">
        <v>20</v>
      </c>
      <c r="E78" s="48"/>
      <c r="F78" s="48"/>
      <c r="G78" s="40">
        <f aca="true" t="shared" si="0" ref="G78:G86">G14</f>
        <v>0</v>
      </c>
      <c r="H78" s="52">
        <f aca="true" t="shared" si="1" ref="H78:H86">(G78-I78)</f>
        <v>0</v>
      </c>
      <c r="I78" s="48">
        <f aca="true" t="shared" si="2" ref="I78:I86">SUM(J78:BA78)</f>
        <v>0</v>
      </c>
      <c r="J78" s="56"/>
      <c r="K78" s="56"/>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row>
    <row r="79" spans="1:52" s="44" customFormat="1" ht="12.75">
      <c r="A79" s="48"/>
      <c r="B79" s="48"/>
      <c r="C79" s="48"/>
      <c r="D79" s="48" t="s">
        <v>21</v>
      </c>
      <c r="E79" s="48"/>
      <c r="F79" s="48"/>
      <c r="G79" s="40">
        <f t="shared" si="0"/>
        <v>0</v>
      </c>
      <c r="H79" s="52">
        <f t="shared" si="1"/>
        <v>0</v>
      </c>
      <c r="I79" s="48">
        <f t="shared" si="2"/>
        <v>0</v>
      </c>
      <c r="J79" s="56"/>
      <c r="K79" s="56"/>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row>
    <row r="80" spans="1:52" s="44" customFormat="1" ht="12.75">
      <c r="A80" s="48"/>
      <c r="B80" s="48"/>
      <c r="C80" s="48"/>
      <c r="D80" s="48" t="s">
        <v>27</v>
      </c>
      <c r="E80" s="48"/>
      <c r="F80" s="48"/>
      <c r="G80" s="40">
        <f t="shared" si="0"/>
        <v>0</v>
      </c>
      <c r="H80" s="52">
        <f t="shared" si="1"/>
        <v>0</v>
      </c>
      <c r="I80" s="48">
        <f t="shared" si="2"/>
        <v>0</v>
      </c>
      <c r="J80" s="56"/>
      <c r="K80" s="56"/>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row>
    <row r="81" spans="1:52" s="44" customFormat="1" ht="12.75">
      <c r="A81" s="48"/>
      <c r="B81" s="48"/>
      <c r="C81" s="48"/>
      <c r="D81" s="48" t="s">
        <v>28</v>
      </c>
      <c r="E81" s="48"/>
      <c r="F81" s="48"/>
      <c r="G81" s="40">
        <f t="shared" si="0"/>
        <v>0</v>
      </c>
      <c r="H81" s="52">
        <f t="shared" si="1"/>
        <v>0</v>
      </c>
      <c r="I81" s="48">
        <f t="shared" si="2"/>
        <v>0</v>
      </c>
      <c r="J81" s="56"/>
      <c r="K81" s="56"/>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row>
    <row r="82" spans="1:52" s="44" customFormat="1" ht="12.75">
      <c r="A82" s="48"/>
      <c r="B82" s="48"/>
      <c r="C82" s="48"/>
      <c r="D82" s="48" t="s">
        <v>29</v>
      </c>
      <c r="E82" s="48"/>
      <c r="F82" s="48"/>
      <c r="G82" s="40">
        <f t="shared" si="0"/>
        <v>0</v>
      </c>
      <c r="H82" s="52">
        <f t="shared" si="1"/>
        <v>0</v>
      </c>
      <c r="I82" s="48">
        <f t="shared" si="2"/>
        <v>0</v>
      </c>
      <c r="J82" s="56"/>
      <c r="K82" s="56"/>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row>
    <row r="83" spans="1:52" s="44" customFormat="1" ht="12.75">
      <c r="A83" s="48"/>
      <c r="B83" s="48"/>
      <c r="C83" s="48"/>
      <c r="D83" s="48" t="s">
        <v>30</v>
      </c>
      <c r="E83" s="48"/>
      <c r="F83" s="48"/>
      <c r="G83" s="40">
        <f t="shared" si="0"/>
        <v>0</v>
      </c>
      <c r="H83" s="52">
        <f t="shared" si="1"/>
        <v>0</v>
      </c>
      <c r="I83" s="48">
        <f t="shared" si="2"/>
        <v>0</v>
      </c>
      <c r="J83" s="56"/>
      <c r="K83" s="56"/>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row>
    <row r="84" spans="1:52" s="44" customFormat="1" ht="12.75">
      <c r="A84" s="48"/>
      <c r="B84" s="48"/>
      <c r="C84" s="48"/>
      <c r="D84" s="48" t="s">
        <v>31</v>
      </c>
      <c r="E84" s="48"/>
      <c r="F84" s="48"/>
      <c r="G84" s="40">
        <f t="shared" si="0"/>
        <v>0</v>
      </c>
      <c r="H84" s="52">
        <f t="shared" si="1"/>
        <v>0</v>
      </c>
      <c r="I84" s="48">
        <f t="shared" si="2"/>
        <v>0</v>
      </c>
      <c r="J84" s="56"/>
      <c r="K84" s="56"/>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row>
    <row r="85" spans="1:52" s="44" customFormat="1" ht="12.75">
      <c r="A85" s="48"/>
      <c r="B85" s="48"/>
      <c r="C85" s="48"/>
      <c r="D85" s="48" t="s">
        <v>32</v>
      </c>
      <c r="E85" s="48"/>
      <c r="F85" s="48"/>
      <c r="G85" s="40">
        <f t="shared" si="0"/>
        <v>0</v>
      </c>
      <c r="H85" s="52">
        <f t="shared" si="1"/>
        <v>0</v>
      </c>
      <c r="I85" s="48">
        <f t="shared" si="2"/>
        <v>0</v>
      </c>
      <c r="J85" s="56"/>
      <c r="K85" s="56"/>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row>
    <row r="86" spans="1:52" s="44" customFormat="1" ht="12.75">
      <c r="A86" s="48"/>
      <c r="B86" s="48"/>
      <c r="C86" s="48"/>
      <c r="D86" s="48" t="s">
        <v>33</v>
      </c>
      <c r="E86" s="48"/>
      <c r="F86" s="48"/>
      <c r="G86" s="40">
        <f t="shared" si="0"/>
        <v>0</v>
      </c>
      <c r="H86" s="52">
        <f t="shared" si="1"/>
        <v>0</v>
      </c>
      <c r="I86" s="48">
        <f t="shared" si="2"/>
        <v>0</v>
      </c>
      <c r="J86" s="56"/>
      <c r="K86" s="56"/>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row>
    <row r="87" spans="1:52" s="44" customFormat="1" ht="12.75">
      <c r="A87" s="48"/>
      <c r="B87" s="48"/>
      <c r="C87" s="48"/>
      <c r="D87" s="48"/>
      <c r="E87" s="48"/>
      <c r="F87" s="48"/>
      <c r="G87" s="54"/>
      <c r="H87" s="53"/>
      <c r="I87" s="48"/>
      <c r="J87" s="56"/>
      <c r="K87" s="56"/>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row>
    <row r="88" spans="1:52" s="44" customFormat="1" ht="12.75">
      <c r="A88" s="48"/>
      <c r="B88" s="48"/>
      <c r="C88" s="48" t="s">
        <v>34</v>
      </c>
      <c r="D88" s="48"/>
      <c r="E88" s="48"/>
      <c r="F88" s="48"/>
      <c r="G88" s="40">
        <f>G24</f>
        <v>0</v>
      </c>
      <c r="H88" s="52">
        <f>(G88-I88)</f>
        <v>0</v>
      </c>
      <c r="I88" s="48">
        <f>SUM(J88:BA88)</f>
        <v>0</v>
      </c>
      <c r="J88" s="56"/>
      <c r="K88" s="56"/>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row>
    <row r="89" spans="1:52" s="44" customFormat="1" ht="12.75">
      <c r="A89" s="48"/>
      <c r="B89" s="48"/>
      <c r="C89" s="48"/>
      <c r="D89" s="48"/>
      <c r="E89" s="48"/>
      <c r="F89" s="48"/>
      <c r="G89" s="54"/>
      <c r="H89" s="53"/>
      <c r="I89" s="48"/>
      <c r="J89" s="56"/>
      <c r="K89" s="56"/>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row>
    <row r="90" spans="1:52" s="44" customFormat="1" ht="12.75">
      <c r="A90" s="48"/>
      <c r="B90" s="48"/>
      <c r="C90" s="48" t="s">
        <v>35</v>
      </c>
      <c r="D90" s="48"/>
      <c r="E90" s="48"/>
      <c r="F90" s="48"/>
      <c r="G90" s="40">
        <f>G26</f>
        <v>0</v>
      </c>
      <c r="H90" s="52">
        <f>(G90-I90)</f>
        <v>0</v>
      </c>
      <c r="I90" s="48">
        <f>SUM(J90:BA90)</f>
        <v>0</v>
      </c>
      <c r="J90" s="56"/>
      <c r="K90" s="56"/>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row>
    <row r="91" spans="1:52" s="44" customFormat="1" ht="12.75">
      <c r="A91" s="48"/>
      <c r="B91" s="48"/>
      <c r="C91" s="48"/>
      <c r="D91" s="48"/>
      <c r="E91" s="48"/>
      <c r="F91" s="48"/>
      <c r="G91" s="54"/>
      <c r="H91" s="53"/>
      <c r="I91" s="48"/>
      <c r="J91" s="56"/>
      <c r="K91" s="56"/>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row>
    <row r="92" spans="1:52" s="44" customFormat="1" ht="12.75">
      <c r="A92" s="48"/>
      <c r="B92" s="48"/>
      <c r="C92" s="48" t="s">
        <v>23</v>
      </c>
      <c r="D92" s="48"/>
      <c r="E92" s="48"/>
      <c r="F92" s="48"/>
      <c r="G92" s="13">
        <f>SUM(G93:G97)</f>
        <v>0</v>
      </c>
      <c r="H92" s="13">
        <f>SUM(H93:H97)</f>
        <v>0</v>
      </c>
      <c r="I92" s="48"/>
      <c r="J92" s="56"/>
      <c r="K92" s="56"/>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row>
    <row r="93" spans="1:52" s="44" customFormat="1" ht="12.75">
      <c r="A93" s="48"/>
      <c r="B93" s="48"/>
      <c r="C93" s="48"/>
      <c r="D93" s="48" t="s">
        <v>24</v>
      </c>
      <c r="E93" s="48"/>
      <c r="F93" s="48"/>
      <c r="G93" s="40">
        <f>G29</f>
        <v>0</v>
      </c>
      <c r="H93" s="52">
        <f aca="true" t="shared" si="3" ref="H93:H137">(G93-I93)</f>
        <v>0</v>
      </c>
      <c r="I93" s="48">
        <f>SUM(J93:BA93)</f>
        <v>0</v>
      </c>
      <c r="J93" s="56"/>
      <c r="K93" s="56"/>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row>
    <row r="94" spans="1:52" s="44" customFormat="1" ht="12.75">
      <c r="A94" s="48"/>
      <c r="B94" s="48"/>
      <c r="C94" s="48"/>
      <c r="D94" s="48" t="s">
        <v>25</v>
      </c>
      <c r="E94" s="48"/>
      <c r="F94" s="48"/>
      <c r="G94" s="40">
        <f>G30</f>
        <v>0</v>
      </c>
      <c r="H94" s="52">
        <f t="shared" si="3"/>
        <v>0</v>
      </c>
      <c r="I94" s="48">
        <f>SUM(J94:BA94)</f>
        <v>0</v>
      </c>
      <c r="J94" s="56"/>
      <c r="K94" s="56"/>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row>
    <row r="95" spans="1:52" s="44" customFormat="1" ht="12.75">
      <c r="A95" s="48"/>
      <c r="B95" s="48"/>
      <c r="C95" s="48"/>
      <c r="D95" s="48" t="s">
        <v>36</v>
      </c>
      <c r="E95" s="48"/>
      <c r="F95" s="48"/>
      <c r="G95" s="40">
        <f>G31</f>
        <v>0</v>
      </c>
      <c r="H95" s="52">
        <f t="shared" si="3"/>
        <v>0</v>
      </c>
      <c r="I95" s="48">
        <f>SUM(J95:BA95)</f>
        <v>0</v>
      </c>
      <c r="J95" s="56"/>
      <c r="K95" s="56"/>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row>
    <row r="96" spans="1:52" s="44" customFormat="1" ht="12.75">
      <c r="A96" s="48"/>
      <c r="B96" s="48"/>
      <c r="C96" s="48"/>
      <c r="D96" s="48" t="s">
        <v>26</v>
      </c>
      <c r="E96" s="48"/>
      <c r="F96" s="48"/>
      <c r="G96" s="40">
        <f>G32</f>
        <v>0</v>
      </c>
      <c r="H96" s="52">
        <f t="shared" si="3"/>
        <v>0</v>
      </c>
      <c r="I96" s="48">
        <f>SUM(J96:BA96)</f>
        <v>0</v>
      </c>
      <c r="J96" s="56"/>
      <c r="K96" s="56"/>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row>
    <row r="97" spans="1:52" s="44" customFormat="1" ht="12.75">
      <c r="A97" s="48"/>
      <c r="B97" s="48"/>
      <c r="C97" s="48"/>
      <c r="D97" s="48" t="s">
        <v>37</v>
      </c>
      <c r="E97" s="48"/>
      <c r="F97" s="48"/>
      <c r="G97" s="40">
        <f>G33</f>
        <v>0</v>
      </c>
      <c r="H97" s="52">
        <f t="shared" si="3"/>
        <v>0</v>
      </c>
      <c r="I97" s="48">
        <f>SUM(J97:BA97)</f>
        <v>0</v>
      </c>
      <c r="J97" s="56"/>
      <c r="K97" s="56"/>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row>
    <row r="98" spans="1:52" s="44" customFormat="1" ht="12.75">
      <c r="A98" s="48"/>
      <c r="B98" s="48"/>
      <c r="C98" s="48"/>
      <c r="D98" s="48"/>
      <c r="E98" s="48"/>
      <c r="F98" s="48"/>
      <c r="G98" s="54"/>
      <c r="H98" s="53"/>
      <c r="I98" s="48"/>
      <c r="J98" s="56"/>
      <c r="K98" s="56"/>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row>
    <row r="99" spans="1:52" s="44" customFormat="1" ht="12.75">
      <c r="A99" s="48"/>
      <c r="B99" s="48"/>
      <c r="C99" s="48" t="s">
        <v>38</v>
      </c>
      <c r="D99" s="48"/>
      <c r="E99" s="48"/>
      <c r="F99" s="48"/>
      <c r="G99" s="13">
        <f>SUM(G100:G105)</f>
        <v>0</v>
      </c>
      <c r="H99" s="13">
        <f>SUM(H100:H105)</f>
        <v>0</v>
      </c>
      <c r="I99" s="48"/>
      <c r="J99" s="56"/>
      <c r="K99" s="56"/>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row>
    <row r="100" spans="1:52" s="44" customFormat="1" ht="12.75">
      <c r="A100" s="48"/>
      <c r="B100" s="48"/>
      <c r="C100" s="48"/>
      <c r="D100" s="48" t="s">
        <v>39</v>
      </c>
      <c r="E100" s="48"/>
      <c r="F100" s="48"/>
      <c r="G100" s="40">
        <f aca="true" t="shared" si="4" ref="G100:G105">G36</f>
        <v>0</v>
      </c>
      <c r="H100" s="52">
        <f t="shared" si="3"/>
        <v>0</v>
      </c>
      <c r="I100" s="48">
        <f aca="true" t="shared" si="5" ref="I100:I105">SUM(J100:BA100)</f>
        <v>0</v>
      </c>
      <c r="J100" s="56"/>
      <c r="K100" s="56"/>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row>
    <row r="101" spans="1:52" s="44" customFormat="1" ht="12.75">
      <c r="A101" s="48"/>
      <c r="B101" s="48"/>
      <c r="C101" s="48"/>
      <c r="D101" s="48" t="s">
        <v>40</v>
      </c>
      <c r="E101" s="48"/>
      <c r="F101" s="48"/>
      <c r="G101" s="40">
        <f t="shared" si="4"/>
        <v>0</v>
      </c>
      <c r="H101" s="52">
        <f t="shared" si="3"/>
        <v>0</v>
      </c>
      <c r="I101" s="48">
        <f t="shared" si="5"/>
        <v>0</v>
      </c>
      <c r="J101" s="56"/>
      <c r="K101" s="56"/>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row>
    <row r="102" spans="1:52" s="44" customFormat="1" ht="12.75">
      <c r="A102" s="48"/>
      <c r="B102" s="48"/>
      <c r="C102" s="48"/>
      <c r="D102" s="48" t="s">
        <v>41</v>
      </c>
      <c r="E102" s="48"/>
      <c r="F102" s="48"/>
      <c r="G102" s="40">
        <f t="shared" si="4"/>
        <v>0</v>
      </c>
      <c r="H102" s="52">
        <f t="shared" si="3"/>
        <v>0</v>
      </c>
      <c r="I102" s="48">
        <f t="shared" si="5"/>
        <v>0</v>
      </c>
      <c r="J102" s="56"/>
      <c r="K102" s="56"/>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row>
    <row r="103" spans="1:52" s="44" customFormat="1" ht="12.75">
      <c r="A103" s="48"/>
      <c r="B103" s="48"/>
      <c r="C103" s="48"/>
      <c r="D103" s="48" t="s">
        <v>42</v>
      </c>
      <c r="E103" s="48"/>
      <c r="F103" s="48"/>
      <c r="G103" s="40">
        <f t="shared" si="4"/>
        <v>0</v>
      </c>
      <c r="H103" s="52">
        <f t="shared" si="3"/>
        <v>0</v>
      </c>
      <c r="I103" s="48">
        <f t="shared" si="5"/>
        <v>0</v>
      </c>
      <c r="J103" s="56"/>
      <c r="K103" s="56"/>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row>
    <row r="104" spans="1:52" s="44" customFormat="1" ht="12.75">
      <c r="A104" s="48"/>
      <c r="B104" s="48"/>
      <c r="C104" s="48"/>
      <c r="D104" s="48" t="s">
        <v>43</v>
      </c>
      <c r="E104" s="48"/>
      <c r="F104" s="48"/>
      <c r="G104" s="40">
        <f t="shared" si="4"/>
        <v>0</v>
      </c>
      <c r="H104" s="52">
        <f t="shared" si="3"/>
        <v>0</v>
      </c>
      <c r="I104" s="48">
        <f t="shared" si="5"/>
        <v>0</v>
      </c>
      <c r="J104" s="56"/>
      <c r="K104" s="56"/>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row>
    <row r="105" spans="1:52" s="44" customFormat="1" ht="12.75">
      <c r="A105" s="48"/>
      <c r="B105" s="48"/>
      <c r="C105" s="48"/>
      <c r="D105" s="48" t="s">
        <v>44</v>
      </c>
      <c r="E105" s="48"/>
      <c r="F105" s="48"/>
      <c r="G105" s="40">
        <f t="shared" si="4"/>
        <v>0</v>
      </c>
      <c r="H105" s="52">
        <f t="shared" si="3"/>
        <v>0</v>
      </c>
      <c r="I105" s="48">
        <f t="shared" si="5"/>
        <v>0</v>
      </c>
      <c r="J105" s="56"/>
      <c r="K105" s="56"/>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row>
    <row r="106" spans="1:52" s="44" customFormat="1" ht="12.75">
      <c r="A106" s="48"/>
      <c r="B106" s="48"/>
      <c r="C106" s="48"/>
      <c r="D106" s="48"/>
      <c r="E106" s="48"/>
      <c r="F106" s="48"/>
      <c r="G106" s="54"/>
      <c r="H106" s="53"/>
      <c r="I106" s="48"/>
      <c r="J106" s="56"/>
      <c r="K106" s="56"/>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row>
    <row r="107" spans="1:52" s="44" customFormat="1" ht="12.75">
      <c r="A107" s="48"/>
      <c r="B107" s="48"/>
      <c r="C107" s="48" t="s">
        <v>45</v>
      </c>
      <c r="D107" s="48"/>
      <c r="E107" s="48"/>
      <c r="F107" s="48"/>
      <c r="G107" s="13">
        <f>SUM(G108:G111)</f>
        <v>0</v>
      </c>
      <c r="H107" s="13">
        <f>SUM(H108:H111)</f>
        <v>0</v>
      </c>
      <c r="I107" s="48"/>
      <c r="J107" s="56"/>
      <c r="K107" s="56"/>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row>
    <row r="108" spans="1:52" s="44" customFormat="1" ht="12.75">
      <c r="A108" s="48"/>
      <c r="B108" s="48"/>
      <c r="C108" s="48"/>
      <c r="D108" s="48" t="s">
        <v>21</v>
      </c>
      <c r="E108" s="48"/>
      <c r="F108" s="48"/>
      <c r="G108" s="40">
        <f>G50</f>
        <v>0</v>
      </c>
      <c r="H108" s="52">
        <f t="shared" si="3"/>
        <v>0</v>
      </c>
      <c r="I108" s="48">
        <f>SUM(J108:BA108)</f>
        <v>0</v>
      </c>
      <c r="J108" s="56"/>
      <c r="K108" s="56"/>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row>
    <row r="109" spans="1:52" s="44" customFormat="1" ht="12.75">
      <c r="A109" s="48"/>
      <c r="B109" s="48"/>
      <c r="C109" s="48"/>
      <c r="D109" s="48" t="s">
        <v>46</v>
      </c>
      <c r="E109" s="48"/>
      <c r="F109" s="48"/>
      <c r="G109" s="40">
        <f>G45</f>
        <v>0</v>
      </c>
      <c r="H109" s="52">
        <f t="shared" si="3"/>
        <v>0</v>
      </c>
      <c r="I109" s="48">
        <f>SUM(J109:BA109)</f>
        <v>0</v>
      </c>
      <c r="J109" s="56"/>
      <c r="K109" s="56"/>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row>
    <row r="110" spans="1:52" s="44" customFormat="1" ht="12.75">
      <c r="A110" s="48"/>
      <c r="B110" s="48"/>
      <c r="C110" s="48"/>
      <c r="D110" s="48" t="s">
        <v>47</v>
      </c>
      <c r="E110" s="48"/>
      <c r="F110" s="48"/>
      <c r="G110" s="40">
        <f>G46</f>
        <v>0</v>
      </c>
      <c r="H110" s="52">
        <f t="shared" si="3"/>
        <v>0</v>
      </c>
      <c r="I110" s="48">
        <f>SUM(J110:BA110)</f>
        <v>0</v>
      </c>
      <c r="J110" s="56"/>
      <c r="K110" s="56"/>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row>
    <row r="111" spans="1:52" s="44" customFormat="1" ht="12.75">
      <c r="A111" s="48"/>
      <c r="B111" s="48"/>
      <c r="C111" s="48"/>
      <c r="D111" s="48" t="s">
        <v>3</v>
      </c>
      <c r="E111" s="48"/>
      <c r="F111" s="48"/>
      <c r="G111" s="40">
        <f>G47</f>
        <v>0</v>
      </c>
      <c r="H111" s="52">
        <f t="shared" si="3"/>
        <v>0</v>
      </c>
      <c r="I111" s="48">
        <f>SUM(J111:BA111)</f>
        <v>0</v>
      </c>
      <c r="J111" s="56"/>
      <c r="K111" s="56"/>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row>
    <row r="112" spans="1:52" s="44" customFormat="1" ht="12.75">
      <c r="A112" s="48"/>
      <c r="B112" s="48"/>
      <c r="C112" s="48"/>
      <c r="D112" s="48"/>
      <c r="E112" s="48"/>
      <c r="F112" s="48"/>
      <c r="G112" s="54"/>
      <c r="H112" s="53"/>
      <c r="I112" s="48"/>
      <c r="J112" s="56"/>
      <c r="K112" s="56"/>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row>
    <row r="113" spans="1:52" s="44" customFormat="1" ht="12.75">
      <c r="A113" s="48"/>
      <c r="B113" s="48"/>
      <c r="C113" s="48" t="s">
        <v>48</v>
      </c>
      <c r="D113" s="48"/>
      <c r="E113" s="48"/>
      <c r="F113" s="48"/>
      <c r="G113" s="13">
        <f>SUM(G114:G116)</f>
        <v>0</v>
      </c>
      <c r="H113" s="13">
        <f>SUM(H114:H116)</f>
        <v>0</v>
      </c>
      <c r="I113" s="48"/>
      <c r="J113" s="56"/>
      <c r="K113" s="56"/>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row>
    <row r="114" spans="1:52" s="44" customFormat="1" ht="12.75">
      <c r="A114" s="48"/>
      <c r="B114" s="48"/>
      <c r="C114" s="48"/>
      <c r="D114" s="48" t="s">
        <v>21</v>
      </c>
      <c r="E114" s="48"/>
      <c r="F114" s="48"/>
      <c r="G114" s="40">
        <f>G50</f>
        <v>0</v>
      </c>
      <c r="H114" s="52">
        <f t="shared" si="3"/>
        <v>0</v>
      </c>
      <c r="I114" s="48">
        <f>SUM(J114:BA114)</f>
        <v>0</v>
      </c>
      <c r="J114" s="56"/>
      <c r="K114" s="56"/>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row>
    <row r="115" spans="1:52" s="44" customFormat="1" ht="12.75">
      <c r="A115" s="48"/>
      <c r="B115" s="48"/>
      <c r="C115" s="48"/>
      <c r="D115" s="48" t="s">
        <v>49</v>
      </c>
      <c r="E115" s="48"/>
      <c r="F115" s="48"/>
      <c r="G115" s="40">
        <f>G51</f>
        <v>0</v>
      </c>
      <c r="H115" s="52">
        <f t="shared" si="3"/>
        <v>0</v>
      </c>
      <c r="I115" s="48">
        <f>SUM(J115:BA115)</f>
        <v>0</v>
      </c>
      <c r="J115" s="56"/>
      <c r="K115" s="56"/>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row>
    <row r="116" spans="1:52" s="44" customFormat="1" ht="12.75">
      <c r="A116" s="48"/>
      <c r="B116" s="48"/>
      <c r="C116" s="48"/>
      <c r="D116" s="48" t="s">
        <v>3</v>
      </c>
      <c r="E116" s="48"/>
      <c r="F116" s="48"/>
      <c r="G116" s="40">
        <f>G52</f>
        <v>0</v>
      </c>
      <c r="H116" s="52">
        <f t="shared" si="3"/>
        <v>0</v>
      </c>
      <c r="I116" s="48">
        <f>SUM(J116:BA116)</f>
        <v>0</v>
      </c>
      <c r="J116" s="56"/>
      <c r="K116" s="56"/>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row>
    <row r="117" spans="1:52" s="44" customFormat="1" ht="12.75">
      <c r="A117" s="48"/>
      <c r="B117" s="48"/>
      <c r="C117" s="48"/>
      <c r="D117" s="48"/>
      <c r="E117" s="48"/>
      <c r="F117" s="48"/>
      <c r="G117" s="54"/>
      <c r="H117" s="53"/>
      <c r="I117" s="48"/>
      <c r="J117" s="56"/>
      <c r="K117" s="56"/>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row>
    <row r="118" spans="1:52" s="44" customFormat="1" ht="12.75">
      <c r="A118" s="48"/>
      <c r="B118" s="48"/>
      <c r="C118" s="48" t="s">
        <v>21</v>
      </c>
      <c r="D118" s="48"/>
      <c r="E118" s="48"/>
      <c r="F118" s="48"/>
      <c r="G118" s="13">
        <f>SUM(G119:G120)</f>
        <v>0</v>
      </c>
      <c r="H118" s="13">
        <f>SUM(H119:H120)</f>
        <v>0</v>
      </c>
      <c r="I118" s="48"/>
      <c r="J118" s="56"/>
      <c r="K118" s="56"/>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row>
    <row r="119" spans="1:52" s="44" customFormat="1" ht="12.75">
      <c r="A119" s="48"/>
      <c r="B119" s="48"/>
      <c r="C119" s="48"/>
      <c r="D119" s="48" t="s">
        <v>50</v>
      </c>
      <c r="E119" s="48"/>
      <c r="F119" s="48"/>
      <c r="G119" s="40">
        <f>G55</f>
        <v>0</v>
      </c>
      <c r="H119" s="52">
        <f t="shared" si="3"/>
        <v>0</v>
      </c>
      <c r="I119" s="48">
        <f aca="true" t="shared" si="6" ref="I119:I127">SUM(J119:BA119)</f>
        <v>0</v>
      </c>
      <c r="J119" s="56"/>
      <c r="K119" s="56"/>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row>
    <row r="120" spans="1:52" s="44" customFormat="1" ht="12.75">
      <c r="A120" s="48"/>
      <c r="B120" s="48"/>
      <c r="C120" s="48"/>
      <c r="D120" s="48" t="s">
        <v>51</v>
      </c>
      <c r="E120" s="48"/>
      <c r="F120" s="48"/>
      <c r="G120" s="40">
        <f>G56</f>
        <v>0</v>
      </c>
      <c r="H120" s="52">
        <f t="shared" si="3"/>
        <v>0</v>
      </c>
      <c r="I120" s="48">
        <f>SUM(J120:BA120)</f>
        <v>0</v>
      </c>
      <c r="J120" s="56"/>
      <c r="K120" s="56"/>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row>
    <row r="121" spans="1:52" s="44" customFormat="1" ht="12.75">
      <c r="A121" s="48"/>
      <c r="B121" s="48"/>
      <c r="C121" s="48"/>
      <c r="D121" s="48"/>
      <c r="E121" s="48"/>
      <c r="F121" s="48"/>
      <c r="G121" s="54"/>
      <c r="H121" s="53"/>
      <c r="I121" s="48"/>
      <c r="J121" s="56"/>
      <c r="K121" s="56"/>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row>
    <row r="122" spans="1:52" s="44" customFormat="1" ht="12.75">
      <c r="A122" s="48"/>
      <c r="B122" s="48"/>
      <c r="C122" s="48" t="s">
        <v>52</v>
      </c>
      <c r="D122" s="48"/>
      <c r="E122" s="48"/>
      <c r="F122" s="48"/>
      <c r="G122" s="13">
        <f>SUM(G123:G127)</f>
        <v>0</v>
      </c>
      <c r="H122" s="13">
        <f>SUM(H123:H127)</f>
        <v>0</v>
      </c>
      <c r="I122" s="48"/>
      <c r="J122" s="56"/>
      <c r="K122" s="56"/>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row>
    <row r="123" spans="1:52" s="44" customFormat="1" ht="12.75">
      <c r="A123" s="48"/>
      <c r="B123" s="48"/>
      <c r="C123" s="48"/>
      <c r="D123" s="48" t="s">
        <v>53</v>
      </c>
      <c r="E123" s="48"/>
      <c r="F123" s="48"/>
      <c r="G123" s="40">
        <f>G59</f>
        <v>0</v>
      </c>
      <c r="H123" s="52">
        <f t="shared" si="3"/>
        <v>0</v>
      </c>
      <c r="I123" s="48">
        <f t="shared" si="6"/>
        <v>0</v>
      </c>
      <c r="J123" s="56"/>
      <c r="K123" s="56"/>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row>
    <row r="124" spans="1:52" s="44" customFormat="1" ht="12.75">
      <c r="A124" s="48"/>
      <c r="B124" s="48"/>
      <c r="C124" s="48"/>
      <c r="D124" s="48" t="s">
        <v>54</v>
      </c>
      <c r="E124" s="48"/>
      <c r="F124" s="48"/>
      <c r="G124" s="40">
        <f>G60</f>
        <v>0</v>
      </c>
      <c r="H124" s="52">
        <f t="shared" si="3"/>
        <v>0</v>
      </c>
      <c r="I124" s="48">
        <f t="shared" si="6"/>
        <v>0</v>
      </c>
      <c r="J124" s="56"/>
      <c r="K124" s="56"/>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row>
    <row r="125" spans="1:52" s="44" customFormat="1" ht="12.75">
      <c r="A125" s="48"/>
      <c r="B125" s="48"/>
      <c r="C125" s="48"/>
      <c r="D125" s="48" t="s">
        <v>55</v>
      </c>
      <c r="E125" s="48"/>
      <c r="F125" s="48"/>
      <c r="G125" s="40">
        <f>G61</f>
        <v>0</v>
      </c>
      <c r="H125" s="52">
        <f t="shared" si="3"/>
        <v>0</v>
      </c>
      <c r="I125" s="48">
        <f t="shared" si="6"/>
        <v>0</v>
      </c>
      <c r="J125" s="56"/>
      <c r="K125" s="56"/>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row>
    <row r="126" spans="1:52" s="44" customFormat="1" ht="12.75">
      <c r="A126" s="48"/>
      <c r="B126" s="48"/>
      <c r="C126" s="48"/>
      <c r="D126" s="48" t="s">
        <v>56</v>
      </c>
      <c r="E126" s="48"/>
      <c r="F126" s="48"/>
      <c r="G126" s="40">
        <f>G62</f>
        <v>0</v>
      </c>
      <c r="H126" s="52">
        <f t="shared" si="3"/>
        <v>0</v>
      </c>
      <c r="I126" s="48">
        <f t="shared" si="6"/>
        <v>0</v>
      </c>
      <c r="J126" s="56"/>
      <c r="K126" s="56"/>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row>
    <row r="127" spans="1:52" s="44" customFormat="1" ht="12.75">
      <c r="A127" s="48"/>
      <c r="B127" s="48"/>
      <c r="C127" s="48"/>
      <c r="D127" s="48" t="s">
        <v>3</v>
      </c>
      <c r="E127" s="48"/>
      <c r="F127" s="48"/>
      <c r="G127" s="40">
        <f>G63</f>
        <v>0</v>
      </c>
      <c r="H127" s="52">
        <f t="shared" si="3"/>
        <v>0</v>
      </c>
      <c r="I127" s="48">
        <f t="shared" si="6"/>
        <v>0</v>
      </c>
      <c r="J127" s="56"/>
      <c r="K127" s="56"/>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row>
    <row r="128" spans="1:52" s="44" customFormat="1" ht="12.75">
      <c r="A128" s="48"/>
      <c r="B128" s="48"/>
      <c r="C128" s="48"/>
      <c r="D128" s="48"/>
      <c r="E128" s="48"/>
      <c r="F128" s="48"/>
      <c r="G128" s="54"/>
      <c r="H128" s="53"/>
      <c r="I128" s="48"/>
      <c r="J128" s="56"/>
      <c r="K128" s="56"/>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row>
    <row r="129" spans="1:52" s="44" customFormat="1" ht="12.75">
      <c r="A129" s="48"/>
      <c r="B129" s="48"/>
      <c r="C129" s="48" t="s">
        <v>57</v>
      </c>
      <c r="D129" s="48"/>
      <c r="E129" s="48"/>
      <c r="F129" s="48"/>
      <c r="G129" s="13">
        <f>SUM(G130:G131)</f>
        <v>0</v>
      </c>
      <c r="H129" s="13">
        <f>SUM(H130:H131)</f>
        <v>0</v>
      </c>
      <c r="I129" s="48"/>
      <c r="J129" s="56"/>
      <c r="K129" s="56"/>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row>
    <row r="130" spans="1:52" s="44" customFormat="1" ht="12.75">
      <c r="A130" s="48"/>
      <c r="B130" s="48"/>
      <c r="C130" s="48"/>
      <c r="D130" s="48" t="s">
        <v>58</v>
      </c>
      <c r="E130" s="48"/>
      <c r="F130" s="48"/>
      <c r="G130" s="40">
        <f>G66</f>
        <v>0</v>
      </c>
      <c r="H130" s="52">
        <f t="shared" si="3"/>
        <v>0</v>
      </c>
      <c r="I130" s="48">
        <f>SUM(J130:BA130)</f>
        <v>0</v>
      </c>
      <c r="J130" s="56"/>
      <c r="K130" s="56"/>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row>
    <row r="131" spans="1:52" s="44" customFormat="1" ht="12.75">
      <c r="A131" s="48"/>
      <c r="B131" s="48"/>
      <c r="C131" s="48"/>
      <c r="D131" s="48" t="s">
        <v>59</v>
      </c>
      <c r="E131" s="48"/>
      <c r="F131" s="48"/>
      <c r="G131" s="40">
        <f>G67</f>
        <v>0</v>
      </c>
      <c r="H131" s="52">
        <f t="shared" si="3"/>
        <v>0</v>
      </c>
      <c r="I131" s="48">
        <f>SUM(J131:BA131)</f>
        <v>0</v>
      </c>
      <c r="J131" s="56"/>
      <c r="K131" s="56"/>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row>
    <row r="132" spans="1:52" s="44" customFormat="1" ht="12.75">
      <c r="A132" s="48"/>
      <c r="B132" s="48"/>
      <c r="C132" s="48"/>
      <c r="D132" s="48"/>
      <c r="E132" s="48"/>
      <c r="F132" s="48"/>
      <c r="G132" s="54"/>
      <c r="H132" s="53"/>
      <c r="I132" s="48"/>
      <c r="J132" s="56"/>
      <c r="K132" s="56"/>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row>
    <row r="133" spans="1:52" s="44" customFormat="1" ht="12.75">
      <c r="A133" s="48"/>
      <c r="B133" s="48"/>
      <c r="C133" s="48" t="s">
        <v>61</v>
      </c>
      <c r="D133" s="48"/>
      <c r="E133" s="48"/>
      <c r="F133" s="48"/>
      <c r="G133" s="40">
        <f>G69</f>
        <v>0</v>
      </c>
      <c r="H133" s="52">
        <f t="shared" si="3"/>
        <v>0</v>
      </c>
      <c r="I133" s="48">
        <f>SUM(J133:BA133)</f>
        <v>0</v>
      </c>
      <c r="J133" s="56"/>
      <c r="K133" s="56"/>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row>
    <row r="134" spans="1:52" s="44" customFormat="1" ht="12.75">
      <c r="A134" s="48"/>
      <c r="B134" s="48"/>
      <c r="C134" s="48" t="s">
        <v>62</v>
      </c>
      <c r="D134" s="48"/>
      <c r="E134" s="48"/>
      <c r="F134" s="48"/>
      <c r="G134" s="40">
        <f>G70</f>
        <v>0</v>
      </c>
      <c r="H134" s="52">
        <f t="shared" si="3"/>
        <v>0</v>
      </c>
      <c r="I134" s="48">
        <f>SUM(J134:BA134)</f>
        <v>0</v>
      </c>
      <c r="J134" s="56"/>
      <c r="K134" s="56"/>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row>
    <row r="135" spans="1:52" s="44" customFormat="1" ht="12.75">
      <c r="A135" s="48"/>
      <c r="B135" s="48"/>
      <c r="C135" s="48" t="s">
        <v>63</v>
      </c>
      <c r="D135" s="48"/>
      <c r="E135" s="48"/>
      <c r="F135" s="48"/>
      <c r="G135" s="40">
        <f>G71</f>
        <v>0</v>
      </c>
      <c r="H135" s="52">
        <f t="shared" si="3"/>
        <v>0</v>
      </c>
      <c r="I135" s="48">
        <f>SUM(J135:BA135)</f>
        <v>0</v>
      </c>
      <c r="J135" s="56"/>
      <c r="K135" s="56"/>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row>
    <row r="136" spans="1:52" s="44" customFormat="1" ht="12.75">
      <c r="A136" s="48"/>
      <c r="B136" s="48"/>
      <c r="C136" s="48" t="s">
        <v>64</v>
      </c>
      <c r="D136" s="48"/>
      <c r="E136" s="48"/>
      <c r="F136" s="48"/>
      <c r="G136" s="40">
        <f>G72</f>
        <v>0</v>
      </c>
      <c r="H136" s="52">
        <f t="shared" si="3"/>
        <v>0</v>
      </c>
      <c r="I136" s="48">
        <f>SUM(J136:BA136)</f>
        <v>0</v>
      </c>
      <c r="J136" s="56"/>
      <c r="K136" s="56"/>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row>
    <row r="137" spans="1:52" s="44" customFormat="1" ht="12.75">
      <c r="A137" s="48"/>
      <c r="B137" s="48"/>
      <c r="C137" s="48" t="s">
        <v>60</v>
      </c>
      <c r="D137" s="48"/>
      <c r="E137" s="48"/>
      <c r="F137" s="48"/>
      <c r="G137" s="40">
        <f>G73</f>
        <v>0</v>
      </c>
      <c r="H137" s="52">
        <f t="shared" si="3"/>
        <v>0</v>
      </c>
      <c r="I137" s="48">
        <f>SUM(J137:BA137)</f>
        <v>0</v>
      </c>
      <c r="J137" s="56"/>
      <c r="K137" s="56"/>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45"/>
    </row>
    <row r="138" spans="1:52" s="44" customFormat="1" ht="12.75">
      <c r="A138" s="48"/>
      <c r="B138" s="48"/>
      <c r="C138" s="48"/>
      <c r="D138" s="48"/>
      <c r="E138" s="48"/>
      <c r="F138" s="48"/>
      <c r="G138" s="35"/>
      <c r="H138" s="35"/>
      <c r="I138" s="48"/>
      <c r="J138" s="56"/>
      <c r="K138" s="56"/>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row>
    <row r="139" spans="1:52" s="44" customFormat="1" ht="12.75">
      <c r="A139" s="48"/>
      <c r="B139" s="48"/>
      <c r="C139" s="48"/>
      <c r="D139" s="48"/>
      <c r="E139" s="55" t="s">
        <v>115</v>
      </c>
      <c r="F139" s="48"/>
      <c r="G139" s="13">
        <f>G9</f>
        <v>0</v>
      </c>
      <c r="H139" s="51"/>
      <c r="I139" s="48"/>
      <c r="J139" s="56"/>
      <c r="K139" s="56"/>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row>
    <row r="140" ht="25.5">
      <c r="B140" s="60" t="s">
        <v>121</v>
      </c>
    </row>
    <row r="141" spans="2:10" ht="15.75">
      <c r="B141" s="6" t="s">
        <v>114</v>
      </c>
      <c r="E141" s="23">
        <f>(E76+31)</f>
        <v>42857</v>
      </c>
      <c r="G141" s="49" t="s">
        <v>118</v>
      </c>
      <c r="H141" s="49" t="s">
        <v>119</v>
      </c>
      <c r="I141" s="50" t="s">
        <v>116</v>
      </c>
      <c r="J141" s="48" t="s">
        <v>117</v>
      </c>
    </row>
    <row r="142" spans="2:9" ht="12.75">
      <c r="B142" s="48"/>
      <c r="C142" s="48" t="s">
        <v>22</v>
      </c>
      <c r="D142" s="48"/>
      <c r="E142" s="48"/>
      <c r="F142" s="48"/>
      <c r="G142" s="13">
        <f>SUM(G143:G151)</f>
        <v>0</v>
      </c>
      <c r="H142" s="13">
        <f>SUM(H143:H151)</f>
        <v>0</v>
      </c>
      <c r="I142" s="48"/>
    </row>
    <row r="143" spans="2:9" ht="12.75">
      <c r="B143" s="48"/>
      <c r="C143" s="48"/>
      <c r="D143" s="48" t="s">
        <v>20</v>
      </c>
      <c r="E143" s="48"/>
      <c r="F143" s="48"/>
      <c r="G143" s="40">
        <f aca="true" t="shared" si="7" ref="G143:G151">G78</f>
        <v>0</v>
      </c>
      <c r="H143" s="52">
        <f aca="true" t="shared" si="8" ref="H143:H151">(G143-I143)</f>
        <v>0</v>
      </c>
      <c r="I143" s="48">
        <f aca="true" t="shared" si="9" ref="I143:I151">SUM(J143:BA143)</f>
        <v>0</v>
      </c>
    </row>
    <row r="144" spans="2:9" ht="12.75">
      <c r="B144" s="48"/>
      <c r="C144" s="48"/>
      <c r="D144" s="48" t="s">
        <v>21</v>
      </c>
      <c r="E144" s="48"/>
      <c r="F144" s="48"/>
      <c r="G144" s="40">
        <f t="shared" si="7"/>
        <v>0</v>
      </c>
      <c r="H144" s="52">
        <f t="shared" si="8"/>
        <v>0</v>
      </c>
      <c r="I144" s="48">
        <f t="shared" si="9"/>
        <v>0</v>
      </c>
    </row>
    <row r="145" spans="2:9" ht="12.75">
      <c r="B145" s="48"/>
      <c r="C145" s="48"/>
      <c r="D145" s="48" t="s">
        <v>27</v>
      </c>
      <c r="E145" s="48"/>
      <c r="F145" s="48"/>
      <c r="G145" s="40">
        <f t="shared" si="7"/>
        <v>0</v>
      </c>
      <c r="H145" s="52">
        <f t="shared" si="8"/>
        <v>0</v>
      </c>
      <c r="I145" s="48">
        <f t="shared" si="9"/>
        <v>0</v>
      </c>
    </row>
    <row r="146" spans="2:9" ht="12.75">
      <c r="B146" s="48"/>
      <c r="C146" s="48"/>
      <c r="D146" s="48" t="s">
        <v>28</v>
      </c>
      <c r="E146" s="48"/>
      <c r="F146" s="48"/>
      <c r="G146" s="40">
        <f t="shared" si="7"/>
        <v>0</v>
      </c>
      <c r="H146" s="52">
        <f t="shared" si="8"/>
        <v>0</v>
      </c>
      <c r="I146" s="48">
        <f t="shared" si="9"/>
        <v>0</v>
      </c>
    </row>
    <row r="147" spans="2:9" ht="12.75">
      <c r="B147" s="48"/>
      <c r="C147" s="48"/>
      <c r="D147" s="48" t="s">
        <v>29</v>
      </c>
      <c r="E147" s="48"/>
      <c r="F147" s="48"/>
      <c r="G147" s="40">
        <f t="shared" si="7"/>
        <v>0</v>
      </c>
      <c r="H147" s="52">
        <f t="shared" si="8"/>
        <v>0</v>
      </c>
      <c r="I147" s="48">
        <f t="shared" si="9"/>
        <v>0</v>
      </c>
    </row>
    <row r="148" spans="2:9" ht="12.75">
      <c r="B148" s="48"/>
      <c r="C148" s="48"/>
      <c r="D148" s="48" t="s">
        <v>30</v>
      </c>
      <c r="E148" s="48"/>
      <c r="F148" s="48"/>
      <c r="G148" s="40">
        <f t="shared" si="7"/>
        <v>0</v>
      </c>
      <c r="H148" s="52">
        <f t="shared" si="8"/>
        <v>0</v>
      </c>
      <c r="I148" s="48">
        <f t="shared" si="9"/>
        <v>0</v>
      </c>
    </row>
    <row r="149" spans="2:9" ht="12.75">
      <c r="B149" s="48"/>
      <c r="C149" s="48"/>
      <c r="D149" s="48" t="s">
        <v>31</v>
      </c>
      <c r="E149" s="48"/>
      <c r="F149" s="48"/>
      <c r="G149" s="40">
        <f t="shared" si="7"/>
        <v>0</v>
      </c>
      <c r="H149" s="52">
        <f t="shared" si="8"/>
        <v>0</v>
      </c>
      <c r="I149" s="48">
        <f t="shared" si="9"/>
        <v>0</v>
      </c>
    </row>
    <row r="150" spans="2:9" ht="12.75">
      <c r="B150" s="48"/>
      <c r="C150" s="48"/>
      <c r="D150" s="48" t="s">
        <v>32</v>
      </c>
      <c r="E150" s="48"/>
      <c r="F150" s="48"/>
      <c r="G150" s="40">
        <f t="shared" si="7"/>
        <v>0</v>
      </c>
      <c r="H150" s="52">
        <f t="shared" si="8"/>
        <v>0</v>
      </c>
      <c r="I150" s="48">
        <f t="shared" si="9"/>
        <v>0</v>
      </c>
    </row>
    <row r="151" spans="2:9" ht="12.75">
      <c r="B151" s="48"/>
      <c r="C151" s="48"/>
      <c r="D151" s="48" t="s">
        <v>33</v>
      </c>
      <c r="E151" s="48"/>
      <c r="F151" s="48"/>
      <c r="G151" s="40">
        <f t="shared" si="7"/>
        <v>0</v>
      </c>
      <c r="H151" s="52">
        <f t="shared" si="8"/>
        <v>0</v>
      </c>
      <c r="I151" s="48">
        <f t="shared" si="9"/>
        <v>0</v>
      </c>
    </row>
    <row r="152" spans="2:9" ht="12.75">
      <c r="B152" s="48"/>
      <c r="C152" s="48"/>
      <c r="D152" s="48"/>
      <c r="E152" s="48"/>
      <c r="F152" s="48"/>
      <c r="G152" s="54"/>
      <c r="H152" s="53"/>
      <c r="I152" s="48"/>
    </row>
    <row r="153" spans="2:9" ht="12.75">
      <c r="B153" s="48"/>
      <c r="C153" s="48" t="s">
        <v>34</v>
      </c>
      <c r="D153" s="48"/>
      <c r="E153" s="48"/>
      <c r="F153" s="48"/>
      <c r="G153" s="40">
        <f>G88</f>
        <v>0</v>
      </c>
      <c r="H153" s="52">
        <f>(G153-I153)</f>
        <v>0</v>
      </c>
      <c r="I153" s="48">
        <f>SUM(J153:BA153)</f>
        <v>0</v>
      </c>
    </row>
    <row r="154" spans="2:9" ht="12.75">
      <c r="B154" s="48"/>
      <c r="C154" s="48"/>
      <c r="D154" s="48"/>
      <c r="E154" s="48"/>
      <c r="F154" s="48"/>
      <c r="G154" s="54"/>
      <c r="H154" s="53"/>
      <c r="I154" s="48"/>
    </row>
    <row r="155" spans="2:9" ht="12.75">
      <c r="B155" s="48"/>
      <c r="C155" s="48" t="s">
        <v>35</v>
      </c>
      <c r="D155" s="48"/>
      <c r="E155" s="48"/>
      <c r="F155" s="48"/>
      <c r="G155" s="40">
        <f>G90</f>
        <v>0</v>
      </c>
      <c r="H155" s="52">
        <f>(G155-I155)</f>
        <v>0</v>
      </c>
      <c r="I155" s="48">
        <f>SUM(J155:BA155)</f>
        <v>0</v>
      </c>
    </row>
    <row r="156" spans="2:9" ht="12.75">
      <c r="B156" s="48"/>
      <c r="C156" s="48"/>
      <c r="D156" s="48"/>
      <c r="E156" s="48"/>
      <c r="F156" s="48"/>
      <c r="G156" s="54"/>
      <c r="H156" s="53"/>
      <c r="I156" s="48"/>
    </row>
    <row r="157" spans="2:9" ht="12.75">
      <c r="B157" s="48"/>
      <c r="C157" s="48" t="s">
        <v>23</v>
      </c>
      <c r="D157" s="48"/>
      <c r="E157" s="48"/>
      <c r="F157" s="48"/>
      <c r="G157" s="13">
        <f>SUM(G158:G162)</f>
        <v>0</v>
      </c>
      <c r="H157" s="13">
        <f>SUM(H158:H162)</f>
        <v>0</v>
      </c>
      <c r="I157" s="48"/>
    </row>
    <row r="158" spans="2:9" ht="12.75">
      <c r="B158" s="48"/>
      <c r="C158" s="48"/>
      <c r="D158" s="48" t="s">
        <v>24</v>
      </c>
      <c r="E158" s="48"/>
      <c r="F158" s="48"/>
      <c r="G158" s="40">
        <f>G93</f>
        <v>0</v>
      </c>
      <c r="H158" s="52">
        <f aca="true" t="shared" si="10" ref="H158:H202">(G158-I158)</f>
        <v>0</v>
      </c>
      <c r="I158" s="48">
        <f>SUM(J158:BA158)</f>
        <v>0</v>
      </c>
    </row>
    <row r="159" spans="2:9" ht="12.75">
      <c r="B159" s="48"/>
      <c r="C159" s="48"/>
      <c r="D159" s="48" t="s">
        <v>25</v>
      </c>
      <c r="E159" s="48"/>
      <c r="F159" s="48"/>
      <c r="G159" s="40">
        <f>G94</f>
        <v>0</v>
      </c>
      <c r="H159" s="52">
        <f t="shared" si="10"/>
        <v>0</v>
      </c>
      <c r="I159" s="48">
        <f>SUM(J159:BA159)</f>
        <v>0</v>
      </c>
    </row>
    <row r="160" spans="2:9" ht="12.75">
      <c r="B160" s="48"/>
      <c r="C160" s="48"/>
      <c r="D160" s="48" t="s">
        <v>36</v>
      </c>
      <c r="E160" s="48"/>
      <c r="F160" s="48"/>
      <c r="G160" s="40">
        <f>G95</f>
        <v>0</v>
      </c>
      <c r="H160" s="52">
        <f t="shared" si="10"/>
        <v>0</v>
      </c>
      <c r="I160" s="48">
        <f>SUM(J160:BA160)</f>
        <v>0</v>
      </c>
    </row>
    <row r="161" spans="2:9" ht="12.75">
      <c r="B161" s="48"/>
      <c r="C161" s="48"/>
      <c r="D161" s="48" t="s">
        <v>26</v>
      </c>
      <c r="E161" s="48"/>
      <c r="F161" s="48"/>
      <c r="G161" s="40">
        <f>G96</f>
        <v>0</v>
      </c>
      <c r="H161" s="52">
        <f t="shared" si="10"/>
        <v>0</v>
      </c>
      <c r="I161" s="48">
        <f>SUM(J161:BA161)</f>
        <v>0</v>
      </c>
    </row>
    <row r="162" spans="2:9" ht="12.75">
      <c r="B162" s="48"/>
      <c r="C162" s="48"/>
      <c r="D162" s="48" t="s">
        <v>37</v>
      </c>
      <c r="E162" s="48"/>
      <c r="F162" s="48"/>
      <c r="G162" s="40">
        <f>G97</f>
        <v>0</v>
      </c>
      <c r="H162" s="52">
        <f t="shared" si="10"/>
        <v>0</v>
      </c>
      <c r="I162" s="48">
        <f>SUM(J162:BA162)</f>
        <v>0</v>
      </c>
    </row>
    <row r="163" spans="2:9" ht="12.75">
      <c r="B163" s="48"/>
      <c r="C163" s="48"/>
      <c r="D163" s="48"/>
      <c r="E163" s="48"/>
      <c r="F163" s="48"/>
      <c r="G163" s="54"/>
      <c r="H163" s="53"/>
      <c r="I163" s="48"/>
    </row>
    <row r="164" spans="2:9" ht="12.75">
      <c r="B164" s="48"/>
      <c r="C164" s="48" t="s">
        <v>38</v>
      </c>
      <c r="D164" s="48"/>
      <c r="E164" s="48"/>
      <c r="F164" s="48"/>
      <c r="G164" s="13">
        <f>SUM(G165:G170)</f>
        <v>0</v>
      </c>
      <c r="H164" s="13">
        <f>SUM(H165:H170)</f>
        <v>0</v>
      </c>
      <c r="I164" s="48"/>
    </row>
    <row r="165" spans="2:9" ht="12.75">
      <c r="B165" s="48"/>
      <c r="C165" s="48"/>
      <c r="D165" s="48" t="s">
        <v>39</v>
      </c>
      <c r="E165" s="48"/>
      <c r="F165" s="48"/>
      <c r="G165" s="40">
        <f aca="true" t="shared" si="11" ref="G165:G170">G100</f>
        <v>0</v>
      </c>
      <c r="H165" s="52">
        <f t="shared" si="10"/>
        <v>0</v>
      </c>
      <c r="I165" s="48">
        <f aca="true" t="shared" si="12" ref="I165:I170">SUM(J165:BA165)</f>
        <v>0</v>
      </c>
    </row>
    <row r="166" spans="2:9" ht="12.75">
      <c r="B166" s="48"/>
      <c r="C166" s="48"/>
      <c r="D166" s="48" t="s">
        <v>40</v>
      </c>
      <c r="E166" s="48"/>
      <c r="F166" s="48"/>
      <c r="G166" s="40">
        <f t="shared" si="11"/>
        <v>0</v>
      </c>
      <c r="H166" s="52">
        <f t="shared" si="10"/>
        <v>0</v>
      </c>
      <c r="I166" s="48">
        <f t="shared" si="12"/>
        <v>0</v>
      </c>
    </row>
    <row r="167" spans="2:9" ht="12.75">
      <c r="B167" s="48"/>
      <c r="C167" s="48"/>
      <c r="D167" s="48" t="s">
        <v>41</v>
      </c>
      <c r="E167" s="48"/>
      <c r="F167" s="48"/>
      <c r="G167" s="40">
        <f t="shared" si="11"/>
        <v>0</v>
      </c>
      <c r="H167" s="52">
        <f t="shared" si="10"/>
        <v>0</v>
      </c>
      <c r="I167" s="48">
        <f t="shared" si="12"/>
        <v>0</v>
      </c>
    </row>
    <row r="168" spans="2:9" ht="12.75">
      <c r="B168" s="48"/>
      <c r="C168" s="48"/>
      <c r="D168" s="48" t="s">
        <v>42</v>
      </c>
      <c r="E168" s="48"/>
      <c r="F168" s="48"/>
      <c r="G168" s="40">
        <f t="shared" si="11"/>
        <v>0</v>
      </c>
      <c r="H168" s="52">
        <f t="shared" si="10"/>
        <v>0</v>
      </c>
      <c r="I168" s="48">
        <f t="shared" si="12"/>
        <v>0</v>
      </c>
    </row>
    <row r="169" spans="2:9" ht="12.75">
      <c r="B169" s="48"/>
      <c r="C169" s="48"/>
      <c r="D169" s="48" t="s">
        <v>43</v>
      </c>
      <c r="E169" s="48"/>
      <c r="F169" s="48"/>
      <c r="G169" s="40">
        <f t="shared" si="11"/>
        <v>0</v>
      </c>
      <c r="H169" s="52">
        <f t="shared" si="10"/>
        <v>0</v>
      </c>
      <c r="I169" s="48">
        <f t="shared" si="12"/>
        <v>0</v>
      </c>
    </row>
    <row r="170" spans="2:9" ht="12.75">
      <c r="B170" s="48"/>
      <c r="C170" s="48"/>
      <c r="D170" s="48" t="s">
        <v>44</v>
      </c>
      <c r="E170" s="48"/>
      <c r="F170" s="48"/>
      <c r="G170" s="40">
        <f t="shared" si="11"/>
        <v>0</v>
      </c>
      <c r="H170" s="52">
        <f t="shared" si="10"/>
        <v>0</v>
      </c>
      <c r="I170" s="48">
        <f t="shared" si="12"/>
        <v>0</v>
      </c>
    </row>
    <row r="171" spans="2:9" ht="12.75">
      <c r="B171" s="48"/>
      <c r="C171" s="48"/>
      <c r="D171" s="48"/>
      <c r="E171" s="48"/>
      <c r="F171" s="48"/>
      <c r="G171" s="54"/>
      <c r="H171" s="53"/>
      <c r="I171" s="48"/>
    </row>
    <row r="172" spans="2:9" ht="12.75">
      <c r="B172" s="48"/>
      <c r="C172" s="48" t="s">
        <v>45</v>
      </c>
      <c r="D172" s="48"/>
      <c r="E172" s="48"/>
      <c r="F172" s="48"/>
      <c r="G172" s="13">
        <f>SUM(G173:G176)</f>
        <v>0</v>
      </c>
      <c r="H172" s="13">
        <f>SUM(H173:H176)</f>
        <v>0</v>
      </c>
      <c r="I172" s="48"/>
    </row>
    <row r="173" spans="2:9" ht="12.75">
      <c r="B173" s="48"/>
      <c r="C173" s="48"/>
      <c r="D173" s="48" t="s">
        <v>21</v>
      </c>
      <c r="E173" s="48"/>
      <c r="F173" s="48"/>
      <c r="G173" s="40">
        <f>G114</f>
        <v>0</v>
      </c>
      <c r="H173" s="52">
        <f t="shared" si="10"/>
        <v>0</v>
      </c>
      <c r="I173" s="48">
        <f>SUM(J173:BA173)</f>
        <v>0</v>
      </c>
    </row>
    <row r="174" spans="2:9" ht="12.75">
      <c r="B174" s="48"/>
      <c r="C174" s="48"/>
      <c r="D174" s="48" t="s">
        <v>46</v>
      </c>
      <c r="E174" s="48"/>
      <c r="F174" s="48"/>
      <c r="G174" s="40">
        <f>G109</f>
        <v>0</v>
      </c>
      <c r="H174" s="52">
        <f t="shared" si="10"/>
        <v>0</v>
      </c>
      <c r="I174" s="48">
        <f>SUM(J174:BA174)</f>
        <v>0</v>
      </c>
    </row>
    <row r="175" spans="2:9" ht="12.75">
      <c r="B175" s="48"/>
      <c r="C175" s="48"/>
      <c r="D175" s="48" t="s">
        <v>47</v>
      </c>
      <c r="E175" s="48"/>
      <c r="F175" s="48"/>
      <c r="G175" s="40">
        <f>G110</f>
        <v>0</v>
      </c>
      <c r="H175" s="52">
        <f t="shared" si="10"/>
        <v>0</v>
      </c>
      <c r="I175" s="48">
        <f>SUM(J175:BA175)</f>
        <v>0</v>
      </c>
    </row>
    <row r="176" spans="2:9" ht="12.75">
      <c r="B176" s="48"/>
      <c r="C176" s="48"/>
      <c r="D176" s="48" t="s">
        <v>3</v>
      </c>
      <c r="E176" s="48"/>
      <c r="F176" s="48"/>
      <c r="G176" s="40">
        <f>G111</f>
        <v>0</v>
      </c>
      <c r="H176" s="52">
        <f t="shared" si="10"/>
        <v>0</v>
      </c>
      <c r="I176" s="48">
        <f>SUM(J176:BA176)</f>
        <v>0</v>
      </c>
    </row>
    <row r="177" spans="2:9" ht="12.75">
      <c r="B177" s="48"/>
      <c r="C177" s="48"/>
      <c r="D177" s="48"/>
      <c r="E177" s="48"/>
      <c r="F177" s="48"/>
      <c r="G177" s="54"/>
      <c r="H177" s="53"/>
      <c r="I177" s="48"/>
    </row>
    <row r="178" spans="2:9" ht="12.75">
      <c r="B178" s="48"/>
      <c r="C178" s="48" t="s">
        <v>48</v>
      </c>
      <c r="D178" s="48"/>
      <c r="E178" s="48"/>
      <c r="F178" s="48"/>
      <c r="G178" s="13">
        <f>SUM(G179:G181)</f>
        <v>0</v>
      </c>
      <c r="H178" s="13">
        <f>SUM(H179:H181)</f>
        <v>0</v>
      </c>
      <c r="I178" s="48"/>
    </row>
    <row r="179" spans="2:9" ht="12.75">
      <c r="B179" s="48"/>
      <c r="C179" s="48"/>
      <c r="D179" s="48" t="s">
        <v>21</v>
      </c>
      <c r="E179" s="48"/>
      <c r="F179" s="48"/>
      <c r="G179" s="40">
        <f>G114</f>
        <v>0</v>
      </c>
      <c r="H179" s="52">
        <f t="shared" si="10"/>
        <v>0</v>
      </c>
      <c r="I179" s="48">
        <f>SUM(J179:BA179)</f>
        <v>0</v>
      </c>
    </row>
    <row r="180" spans="2:9" ht="12.75">
      <c r="B180" s="48"/>
      <c r="C180" s="48"/>
      <c r="D180" s="48" t="s">
        <v>49</v>
      </c>
      <c r="E180" s="48"/>
      <c r="F180" s="48"/>
      <c r="G180" s="40">
        <f>G115</f>
        <v>0</v>
      </c>
      <c r="H180" s="52">
        <f t="shared" si="10"/>
        <v>0</v>
      </c>
      <c r="I180" s="48">
        <f>SUM(J180:BA180)</f>
        <v>0</v>
      </c>
    </row>
    <row r="181" spans="2:9" ht="12.75">
      <c r="B181" s="48"/>
      <c r="C181" s="48"/>
      <c r="D181" s="48" t="s">
        <v>3</v>
      </c>
      <c r="E181" s="48"/>
      <c r="F181" s="48"/>
      <c r="G181" s="40">
        <f>G116</f>
        <v>0</v>
      </c>
      <c r="H181" s="52">
        <f t="shared" si="10"/>
        <v>0</v>
      </c>
      <c r="I181" s="48">
        <f>SUM(J181:BA181)</f>
        <v>0</v>
      </c>
    </row>
    <row r="182" spans="2:9" ht="12.75">
      <c r="B182" s="48"/>
      <c r="C182" s="48"/>
      <c r="D182" s="48"/>
      <c r="E182" s="48"/>
      <c r="F182" s="48"/>
      <c r="G182" s="54"/>
      <c r="H182" s="53"/>
      <c r="I182" s="48"/>
    </row>
    <row r="183" spans="2:9" ht="12.75">
      <c r="B183" s="48"/>
      <c r="C183" s="48" t="s">
        <v>21</v>
      </c>
      <c r="D183" s="48"/>
      <c r="E183" s="48"/>
      <c r="F183" s="48"/>
      <c r="G183" s="13">
        <f>SUM(G184:G185)</f>
        <v>0</v>
      </c>
      <c r="H183" s="13">
        <f>SUM(H184:H185)</f>
        <v>0</v>
      </c>
      <c r="I183" s="48"/>
    </row>
    <row r="184" spans="2:9" ht="12.75">
      <c r="B184" s="48"/>
      <c r="C184" s="48"/>
      <c r="D184" s="48" t="s">
        <v>50</v>
      </c>
      <c r="E184" s="48"/>
      <c r="F184" s="48"/>
      <c r="G184" s="40">
        <f>G119</f>
        <v>0</v>
      </c>
      <c r="H184" s="52">
        <f t="shared" si="10"/>
        <v>0</v>
      </c>
      <c r="I184" s="48">
        <f>SUM(J184:BA184)</f>
        <v>0</v>
      </c>
    </row>
    <row r="185" spans="2:9" ht="12.75">
      <c r="B185" s="48"/>
      <c r="C185" s="48"/>
      <c r="D185" s="48" t="s">
        <v>51</v>
      </c>
      <c r="E185" s="48"/>
      <c r="F185" s="48"/>
      <c r="G185" s="40">
        <f>G120</f>
        <v>0</v>
      </c>
      <c r="H185" s="52">
        <f t="shared" si="10"/>
        <v>0</v>
      </c>
      <c r="I185" s="48">
        <f>SUM(J185:BA185)</f>
        <v>0</v>
      </c>
    </row>
    <row r="186" spans="2:9" ht="12.75">
      <c r="B186" s="48"/>
      <c r="C186" s="48"/>
      <c r="D186" s="48"/>
      <c r="E186" s="48"/>
      <c r="F186" s="48"/>
      <c r="G186" s="54"/>
      <c r="H186" s="53"/>
      <c r="I186" s="48"/>
    </row>
    <row r="187" spans="2:9" ht="12.75">
      <c r="B187" s="48"/>
      <c r="C187" s="48" t="s">
        <v>52</v>
      </c>
      <c r="D187" s="48"/>
      <c r="E187" s="48"/>
      <c r="F187" s="48"/>
      <c r="G187" s="13">
        <f>SUM(G188:G192)</f>
        <v>0</v>
      </c>
      <c r="H187" s="13">
        <f>SUM(H188:H192)</f>
        <v>0</v>
      </c>
      <c r="I187" s="48"/>
    </row>
    <row r="188" spans="2:9" ht="12.75">
      <c r="B188" s="48"/>
      <c r="C188" s="48"/>
      <c r="D188" s="48" t="s">
        <v>53</v>
      </c>
      <c r="E188" s="48"/>
      <c r="F188" s="48"/>
      <c r="G188" s="40">
        <f>G123</f>
        <v>0</v>
      </c>
      <c r="H188" s="52">
        <f t="shared" si="10"/>
        <v>0</v>
      </c>
      <c r="I188" s="48">
        <f>SUM(J188:BA188)</f>
        <v>0</v>
      </c>
    </row>
    <row r="189" spans="2:9" ht="12.75">
      <c r="B189" s="48"/>
      <c r="C189" s="48"/>
      <c r="D189" s="48" t="s">
        <v>54</v>
      </c>
      <c r="E189" s="48"/>
      <c r="F189" s="48"/>
      <c r="G189" s="40">
        <f>G124</f>
        <v>0</v>
      </c>
      <c r="H189" s="52">
        <f t="shared" si="10"/>
        <v>0</v>
      </c>
      <c r="I189" s="48">
        <f>SUM(J189:BA189)</f>
        <v>0</v>
      </c>
    </row>
    <row r="190" spans="2:9" ht="12.75">
      <c r="B190" s="48"/>
      <c r="C190" s="48"/>
      <c r="D190" s="48" t="s">
        <v>55</v>
      </c>
      <c r="E190" s="48"/>
      <c r="F190" s="48"/>
      <c r="G190" s="40">
        <f>G125</f>
        <v>0</v>
      </c>
      <c r="H190" s="52">
        <f t="shared" si="10"/>
        <v>0</v>
      </c>
      <c r="I190" s="48">
        <f>SUM(J190:BA190)</f>
        <v>0</v>
      </c>
    </row>
    <row r="191" spans="2:9" ht="12.75">
      <c r="B191" s="48"/>
      <c r="C191" s="48"/>
      <c r="D191" s="48" t="s">
        <v>56</v>
      </c>
      <c r="E191" s="48"/>
      <c r="F191" s="48"/>
      <c r="G191" s="40">
        <f>G126</f>
        <v>0</v>
      </c>
      <c r="H191" s="52">
        <f t="shared" si="10"/>
        <v>0</v>
      </c>
      <c r="I191" s="48">
        <f>SUM(J191:BA191)</f>
        <v>0</v>
      </c>
    </row>
    <row r="192" spans="2:9" ht="12.75">
      <c r="B192" s="48"/>
      <c r="C192" s="48"/>
      <c r="D192" s="48" t="s">
        <v>3</v>
      </c>
      <c r="E192" s="48"/>
      <c r="F192" s="48"/>
      <c r="G192" s="40">
        <f>G127</f>
        <v>0</v>
      </c>
      <c r="H192" s="52">
        <f t="shared" si="10"/>
        <v>0</v>
      </c>
      <c r="I192" s="48">
        <f>SUM(J192:BA192)</f>
        <v>0</v>
      </c>
    </row>
    <row r="193" spans="2:9" ht="12.75">
      <c r="B193" s="48"/>
      <c r="C193" s="48"/>
      <c r="D193" s="48"/>
      <c r="E193" s="48"/>
      <c r="F193" s="48"/>
      <c r="G193" s="54"/>
      <c r="H193" s="53"/>
      <c r="I193" s="48"/>
    </row>
    <row r="194" spans="2:9" ht="12.75">
      <c r="B194" s="48"/>
      <c r="C194" s="48" t="s">
        <v>57</v>
      </c>
      <c r="D194" s="48"/>
      <c r="E194" s="48"/>
      <c r="F194" s="48"/>
      <c r="G194" s="13">
        <f>SUM(G195:G196)</f>
        <v>0</v>
      </c>
      <c r="H194" s="13">
        <f>SUM(H195:H196)</f>
        <v>0</v>
      </c>
      <c r="I194" s="48"/>
    </row>
    <row r="195" spans="2:9" ht="12.75">
      <c r="B195" s="48"/>
      <c r="C195" s="48"/>
      <c r="D195" s="48" t="s">
        <v>58</v>
      </c>
      <c r="E195" s="48"/>
      <c r="F195" s="48"/>
      <c r="G195" s="40">
        <f>G130</f>
        <v>0</v>
      </c>
      <c r="H195" s="52">
        <f t="shared" si="10"/>
        <v>0</v>
      </c>
      <c r="I195" s="48">
        <f>SUM(J195:BA195)</f>
        <v>0</v>
      </c>
    </row>
    <row r="196" spans="2:9" ht="12.75">
      <c r="B196" s="48"/>
      <c r="C196" s="48"/>
      <c r="D196" s="48" t="s">
        <v>59</v>
      </c>
      <c r="E196" s="48"/>
      <c r="F196" s="48"/>
      <c r="G196" s="40">
        <f>G131</f>
        <v>0</v>
      </c>
      <c r="H196" s="52">
        <f t="shared" si="10"/>
        <v>0</v>
      </c>
      <c r="I196" s="48">
        <f>SUM(J196:BA196)</f>
        <v>0</v>
      </c>
    </row>
    <row r="197" spans="2:9" ht="12.75">
      <c r="B197" s="48"/>
      <c r="C197" s="48"/>
      <c r="D197" s="48"/>
      <c r="E197" s="48"/>
      <c r="F197" s="48"/>
      <c r="G197" s="54"/>
      <c r="H197" s="53"/>
      <c r="I197" s="48"/>
    </row>
    <row r="198" spans="2:9" ht="12.75">
      <c r="B198" s="48"/>
      <c r="C198" s="48" t="s">
        <v>61</v>
      </c>
      <c r="D198" s="48"/>
      <c r="E198" s="48"/>
      <c r="F198" s="48"/>
      <c r="G198" s="40">
        <f>G133</f>
        <v>0</v>
      </c>
      <c r="H198" s="52">
        <f t="shared" si="10"/>
        <v>0</v>
      </c>
      <c r="I198" s="48">
        <f>SUM(J198:BA198)</f>
        <v>0</v>
      </c>
    </row>
    <row r="199" spans="2:9" ht="12.75">
      <c r="B199" s="48"/>
      <c r="C199" s="48" t="s">
        <v>62</v>
      </c>
      <c r="D199" s="48"/>
      <c r="E199" s="48"/>
      <c r="F199" s="48"/>
      <c r="G199" s="40">
        <f>G134</f>
        <v>0</v>
      </c>
      <c r="H199" s="52">
        <f t="shared" si="10"/>
        <v>0</v>
      </c>
      <c r="I199" s="48">
        <f>SUM(J199:BA199)</f>
        <v>0</v>
      </c>
    </row>
    <row r="200" spans="2:9" ht="12.75">
      <c r="B200" s="48"/>
      <c r="C200" s="48" t="s">
        <v>63</v>
      </c>
      <c r="D200" s="48"/>
      <c r="E200" s="48"/>
      <c r="F200" s="48"/>
      <c r="G200" s="40">
        <f>G135</f>
        <v>0</v>
      </c>
      <c r="H200" s="52">
        <f t="shared" si="10"/>
        <v>0</v>
      </c>
      <c r="I200" s="48">
        <f>SUM(J200:BA200)</f>
        <v>0</v>
      </c>
    </row>
    <row r="201" spans="2:9" ht="12.75">
      <c r="B201" s="48"/>
      <c r="C201" s="48" t="s">
        <v>64</v>
      </c>
      <c r="D201" s="48"/>
      <c r="E201" s="48"/>
      <c r="F201" s="48"/>
      <c r="G201" s="40">
        <f>G136</f>
        <v>0</v>
      </c>
      <c r="H201" s="52">
        <f t="shared" si="10"/>
        <v>0</v>
      </c>
      <c r="I201" s="48">
        <f>SUM(J201:BA201)</f>
        <v>0</v>
      </c>
    </row>
    <row r="202" spans="2:9" ht="12.75">
      <c r="B202" s="48"/>
      <c r="C202" s="48" t="s">
        <v>60</v>
      </c>
      <c r="D202" s="48"/>
      <c r="E202" s="48"/>
      <c r="F202" s="48"/>
      <c r="G202" s="40">
        <f>G137</f>
        <v>0</v>
      </c>
      <c r="H202" s="52">
        <f t="shared" si="10"/>
        <v>0</v>
      </c>
      <c r="I202" s="48">
        <f>SUM(J202:BA202)</f>
        <v>0</v>
      </c>
    </row>
    <row r="203" spans="2:9" ht="12.75">
      <c r="B203" s="48"/>
      <c r="C203" s="48"/>
      <c r="D203" s="48"/>
      <c r="E203" s="48"/>
      <c r="F203" s="48"/>
      <c r="G203" s="35"/>
      <c r="H203" s="35"/>
      <c r="I203" s="48"/>
    </row>
    <row r="204" spans="2:9" ht="12.75">
      <c r="B204" s="48"/>
      <c r="C204" s="48"/>
      <c r="D204" s="48"/>
      <c r="E204" s="55" t="s">
        <v>115</v>
      </c>
      <c r="F204" s="48"/>
      <c r="G204" s="13">
        <f>G9</f>
        <v>0</v>
      </c>
      <c r="H204" s="51"/>
      <c r="I204" s="48"/>
    </row>
    <row r="205" ht="25.5">
      <c r="B205" s="60" t="s">
        <v>121</v>
      </c>
    </row>
    <row r="206" spans="2:10" ht="15.75">
      <c r="B206" s="6" t="s">
        <v>114</v>
      </c>
      <c r="E206" s="23">
        <f>(E141+31)</f>
        <v>42888</v>
      </c>
      <c r="G206" s="49" t="s">
        <v>118</v>
      </c>
      <c r="H206" s="49" t="s">
        <v>119</v>
      </c>
      <c r="I206" s="50" t="s">
        <v>116</v>
      </c>
      <c r="J206" s="48" t="s">
        <v>117</v>
      </c>
    </row>
    <row r="207" spans="2:9" ht="12.75">
      <c r="B207" s="48"/>
      <c r="C207" s="48" t="s">
        <v>22</v>
      </c>
      <c r="D207" s="48"/>
      <c r="E207" s="48"/>
      <c r="F207" s="48"/>
      <c r="G207" s="13">
        <f>SUM(G208:G216)</f>
        <v>0</v>
      </c>
      <c r="H207" s="13">
        <f>SUM(H208:H216)</f>
        <v>0</v>
      </c>
      <c r="I207" s="48"/>
    </row>
    <row r="208" spans="2:9" ht="12.75">
      <c r="B208" s="48"/>
      <c r="C208" s="48"/>
      <c r="D208" s="48" t="s">
        <v>20</v>
      </c>
      <c r="E208" s="48"/>
      <c r="F208" s="48"/>
      <c r="G208" s="40">
        <f aca="true" t="shared" si="13" ref="G208:G216">G143</f>
        <v>0</v>
      </c>
      <c r="H208" s="52">
        <f aca="true" t="shared" si="14" ref="H208:H216">(G208-I208)</f>
        <v>0</v>
      </c>
      <c r="I208" s="48">
        <f aca="true" t="shared" si="15" ref="I208:I216">SUM(J208:BA208)</f>
        <v>0</v>
      </c>
    </row>
    <row r="209" spans="2:9" ht="12.75">
      <c r="B209" s="48"/>
      <c r="C209" s="48"/>
      <c r="D209" s="48" t="s">
        <v>21</v>
      </c>
      <c r="E209" s="48"/>
      <c r="F209" s="48"/>
      <c r="G209" s="40">
        <f t="shared" si="13"/>
        <v>0</v>
      </c>
      <c r="H209" s="52">
        <f t="shared" si="14"/>
        <v>0</v>
      </c>
      <c r="I209" s="48">
        <f t="shared" si="15"/>
        <v>0</v>
      </c>
    </row>
    <row r="210" spans="2:9" ht="12.75">
      <c r="B210" s="48"/>
      <c r="C210" s="48"/>
      <c r="D210" s="48" t="s">
        <v>27</v>
      </c>
      <c r="E210" s="48"/>
      <c r="F210" s="48"/>
      <c r="G210" s="40">
        <f t="shared" si="13"/>
        <v>0</v>
      </c>
      <c r="H210" s="52">
        <f t="shared" si="14"/>
        <v>0</v>
      </c>
      <c r="I210" s="48">
        <f t="shared" si="15"/>
        <v>0</v>
      </c>
    </row>
    <row r="211" spans="2:9" ht="12.75">
      <c r="B211" s="48"/>
      <c r="C211" s="48"/>
      <c r="D211" s="48" t="s">
        <v>28</v>
      </c>
      <c r="E211" s="48"/>
      <c r="F211" s="48"/>
      <c r="G211" s="40">
        <f t="shared" si="13"/>
        <v>0</v>
      </c>
      <c r="H211" s="52">
        <f t="shared" si="14"/>
        <v>0</v>
      </c>
      <c r="I211" s="48">
        <f t="shared" si="15"/>
        <v>0</v>
      </c>
    </row>
    <row r="212" spans="2:9" ht="12.75">
      <c r="B212" s="48"/>
      <c r="C212" s="48"/>
      <c r="D212" s="48" t="s">
        <v>29</v>
      </c>
      <c r="E212" s="48"/>
      <c r="F212" s="48"/>
      <c r="G212" s="40">
        <f t="shared" si="13"/>
        <v>0</v>
      </c>
      <c r="H212" s="52">
        <f t="shared" si="14"/>
        <v>0</v>
      </c>
      <c r="I212" s="48">
        <f t="shared" si="15"/>
        <v>0</v>
      </c>
    </row>
    <row r="213" spans="2:9" ht="12.75">
      <c r="B213" s="48"/>
      <c r="C213" s="48"/>
      <c r="D213" s="48" t="s">
        <v>30</v>
      </c>
      <c r="E213" s="48"/>
      <c r="F213" s="48"/>
      <c r="G213" s="40">
        <f t="shared" si="13"/>
        <v>0</v>
      </c>
      <c r="H213" s="52">
        <f t="shared" si="14"/>
        <v>0</v>
      </c>
      <c r="I213" s="48">
        <f t="shared" si="15"/>
        <v>0</v>
      </c>
    </row>
    <row r="214" spans="2:9" ht="12.75">
      <c r="B214" s="48"/>
      <c r="C214" s="48"/>
      <c r="D214" s="48" t="s">
        <v>31</v>
      </c>
      <c r="E214" s="48"/>
      <c r="F214" s="48"/>
      <c r="G214" s="40">
        <f t="shared" si="13"/>
        <v>0</v>
      </c>
      <c r="H214" s="52">
        <f t="shared" si="14"/>
        <v>0</v>
      </c>
      <c r="I214" s="48">
        <f t="shared" si="15"/>
        <v>0</v>
      </c>
    </row>
    <row r="215" spans="2:9" ht="12.75">
      <c r="B215" s="48"/>
      <c r="C215" s="48"/>
      <c r="D215" s="48" t="s">
        <v>32</v>
      </c>
      <c r="E215" s="48"/>
      <c r="F215" s="48"/>
      <c r="G215" s="40">
        <f t="shared" si="13"/>
        <v>0</v>
      </c>
      <c r="H215" s="52">
        <f t="shared" si="14"/>
        <v>0</v>
      </c>
      <c r="I215" s="48">
        <f t="shared" si="15"/>
        <v>0</v>
      </c>
    </row>
    <row r="216" spans="2:9" ht="12.75">
      <c r="B216" s="48"/>
      <c r="C216" s="48"/>
      <c r="D216" s="48" t="s">
        <v>33</v>
      </c>
      <c r="E216" s="48"/>
      <c r="F216" s="48"/>
      <c r="G216" s="40">
        <f t="shared" si="13"/>
        <v>0</v>
      </c>
      <c r="H216" s="52">
        <f t="shared" si="14"/>
        <v>0</v>
      </c>
      <c r="I216" s="48">
        <f t="shared" si="15"/>
        <v>0</v>
      </c>
    </row>
    <row r="217" spans="2:9" ht="12.75">
      <c r="B217" s="48"/>
      <c r="C217" s="48"/>
      <c r="D217" s="48"/>
      <c r="E217" s="48"/>
      <c r="F217" s="48"/>
      <c r="G217" s="54"/>
      <c r="H217" s="53"/>
      <c r="I217" s="48"/>
    </row>
    <row r="218" spans="2:9" ht="12.75">
      <c r="B218" s="48"/>
      <c r="C218" s="48" t="s">
        <v>34</v>
      </c>
      <c r="D218" s="48"/>
      <c r="E218" s="48"/>
      <c r="F218" s="48"/>
      <c r="G218" s="40">
        <f>G153</f>
        <v>0</v>
      </c>
      <c r="H218" s="52">
        <f>(G218-I218)</f>
        <v>0</v>
      </c>
      <c r="I218" s="48">
        <f>SUM(J218:BA218)</f>
        <v>0</v>
      </c>
    </row>
    <row r="219" spans="2:9" ht="12.75">
      <c r="B219" s="48"/>
      <c r="C219" s="48"/>
      <c r="D219" s="48"/>
      <c r="E219" s="48"/>
      <c r="F219" s="48"/>
      <c r="G219" s="54"/>
      <c r="H219" s="53"/>
      <c r="I219" s="48"/>
    </row>
    <row r="220" spans="2:9" ht="12.75">
      <c r="B220" s="48"/>
      <c r="C220" s="48" t="s">
        <v>35</v>
      </c>
      <c r="D220" s="48"/>
      <c r="E220" s="48"/>
      <c r="F220" s="48"/>
      <c r="G220" s="40">
        <f>G155</f>
        <v>0</v>
      </c>
      <c r="H220" s="52">
        <f>(G220-I220)</f>
        <v>0</v>
      </c>
      <c r="I220" s="48">
        <f>SUM(J220:BA220)</f>
        <v>0</v>
      </c>
    </row>
    <row r="221" spans="2:9" ht="12.75">
      <c r="B221" s="48"/>
      <c r="C221" s="48"/>
      <c r="D221" s="48"/>
      <c r="E221" s="48"/>
      <c r="F221" s="48"/>
      <c r="G221" s="54"/>
      <c r="H221" s="53"/>
      <c r="I221" s="48"/>
    </row>
    <row r="222" spans="2:9" ht="12.75">
      <c r="B222" s="48"/>
      <c r="C222" s="48" t="s">
        <v>23</v>
      </c>
      <c r="D222" s="48"/>
      <c r="E222" s="48"/>
      <c r="F222" s="48"/>
      <c r="G222" s="13">
        <f>SUM(G223:G227)</f>
        <v>0</v>
      </c>
      <c r="H222" s="13">
        <f>SUM(H223:H227)</f>
        <v>0</v>
      </c>
      <c r="I222" s="48"/>
    </row>
    <row r="223" spans="2:9" ht="12.75">
      <c r="B223" s="48"/>
      <c r="C223" s="48"/>
      <c r="D223" s="48" t="s">
        <v>24</v>
      </c>
      <c r="E223" s="48"/>
      <c r="F223" s="48"/>
      <c r="G223" s="40">
        <f>G158</f>
        <v>0</v>
      </c>
      <c r="H223" s="52">
        <f aca="true" t="shared" si="16" ref="H223:H267">(G223-I223)</f>
        <v>0</v>
      </c>
      <c r="I223" s="48">
        <f>SUM(J223:BA223)</f>
        <v>0</v>
      </c>
    </row>
    <row r="224" spans="2:9" ht="12.75">
      <c r="B224" s="48"/>
      <c r="C224" s="48"/>
      <c r="D224" s="48" t="s">
        <v>25</v>
      </c>
      <c r="E224" s="48"/>
      <c r="F224" s="48"/>
      <c r="G224" s="40">
        <f>G159</f>
        <v>0</v>
      </c>
      <c r="H224" s="52">
        <f t="shared" si="16"/>
        <v>0</v>
      </c>
      <c r="I224" s="48">
        <f>SUM(J224:BA224)</f>
        <v>0</v>
      </c>
    </row>
    <row r="225" spans="2:9" ht="12.75">
      <c r="B225" s="48"/>
      <c r="C225" s="48"/>
      <c r="D225" s="48" t="s">
        <v>36</v>
      </c>
      <c r="E225" s="48"/>
      <c r="F225" s="48"/>
      <c r="G225" s="40">
        <f>G160</f>
        <v>0</v>
      </c>
      <c r="H225" s="52">
        <f t="shared" si="16"/>
        <v>0</v>
      </c>
      <c r="I225" s="48">
        <f>SUM(J225:BA225)</f>
        <v>0</v>
      </c>
    </row>
    <row r="226" spans="2:9" ht="12.75">
      <c r="B226" s="48"/>
      <c r="C226" s="48"/>
      <c r="D226" s="48" t="s">
        <v>26</v>
      </c>
      <c r="E226" s="48"/>
      <c r="F226" s="48"/>
      <c r="G226" s="40">
        <f>G161</f>
        <v>0</v>
      </c>
      <c r="H226" s="52">
        <f t="shared" si="16"/>
        <v>0</v>
      </c>
      <c r="I226" s="48">
        <f>SUM(J226:BA226)</f>
        <v>0</v>
      </c>
    </row>
    <row r="227" spans="2:9" ht="12.75">
      <c r="B227" s="48"/>
      <c r="C227" s="48"/>
      <c r="D227" s="48" t="s">
        <v>37</v>
      </c>
      <c r="E227" s="48"/>
      <c r="F227" s="48"/>
      <c r="G227" s="40">
        <f>G162</f>
        <v>0</v>
      </c>
      <c r="H227" s="52">
        <f t="shared" si="16"/>
        <v>0</v>
      </c>
      <c r="I227" s="48">
        <f>SUM(J227:BA227)</f>
        <v>0</v>
      </c>
    </row>
    <row r="228" spans="2:9" ht="12.75">
      <c r="B228" s="48"/>
      <c r="C228" s="48"/>
      <c r="D228" s="48"/>
      <c r="E228" s="48"/>
      <c r="F228" s="48"/>
      <c r="G228" s="54"/>
      <c r="H228" s="53"/>
      <c r="I228" s="48"/>
    </row>
    <row r="229" spans="2:9" ht="12.75">
      <c r="B229" s="48"/>
      <c r="C229" s="48" t="s">
        <v>38</v>
      </c>
      <c r="D229" s="48"/>
      <c r="E229" s="48"/>
      <c r="F229" s="48"/>
      <c r="G229" s="13">
        <f>SUM(G230:G235)</f>
        <v>0</v>
      </c>
      <c r="H229" s="13">
        <f>SUM(H230:H235)</f>
        <v>0</v>
      </c>
      <c r="I229" s="48"/>
    </row>
    <row r="230" spans="2:9" ht="12.75">
      <c r="B230" s="48"/>
      <c r="C230" s="48"/>
      <c r="D230" s="48" t="s">
        <v>39</v>
      </c>
      <c r="E230" s="48"/>
      <c r="F230" s="48"/>
      <c r="G230" s="40">
        <f aca="true" t="shared" si="17" ref="G230:G235">G165</f>
        <v>0</v>
      </c>
      <c r="H230" s="52">
        <f t="shared" si="16"/>
        <v>0</v>
      </c>
      <c r="I230" s="48">
        <f aca="true" t="shared" si="18" ref="I230:I235">SUM(J230:BA230)</f>
        <v>0</v>
      </c>
    </row>
    <row r="231" spans="2:9" ht="12.75">
      <c r="B231" s="48"/>
      <c r="C231" s="48"/>
      <c r="D231" s="48" t="s">
        <v>40</v>
      </c>
      <c r="E231" s="48"/>
      <c r="F231" s="48"/>
      <c r="G231" s="40">
        <f t="shared" si="17"/>
        <v>0</v>
      </c>
      <c r="H231" s="52">
        <f t="shared" si="16"/>
        <v>0</v>
      </c>
      <c r="I231" s="48">
        <f t="shared" si="18"/>
        <v>0</v>
      </c>
    </row>
    <row r="232" spans="2:9" ht="12.75">
      <c r="B232" s="48"/>
      <c r="C232" s="48"/>
      <c r="D232" s="48" t="s">
        <v>41</v>
      </c>
      <c r="E232" s="48"/>
      <c r="F232" s="48"/>
      <c r="G232" s="40">
        <f t="shared" si="17"/>
        <v>0</v>
      </c>
      <c r="H232" s="52">
        <f t="shared" si="16"/>
        <v>0</v>
      </c>
      <c r="I232" s="48">
        <f t="shared" si="18"/>
        <v>0</v>
      </c>
    </row>
    <row r="233" spans="2:9" ht="12.75">
      <c r="B233" s="48"/>
      <c r="C233" s="48"/>
      <c r="D233" s="48" t="s">
        <v>42</v>
      </c>
      <c r="E233" s="48"/>
      <c r="F233" s="48"/>
      <c r="G233" s="40">
        <f t="shared" si="17"/>
        <v>0</v>
      </c>
      <c r="H233" s="52">
        <f t="shared" si="16"/>
        <v>0</v>
      </c>
      <c r="I233" s="48">
        <f t="shared" si="18"/>
        <v>0</v>
      </c>
    </row>
    <row r="234" spans="2:9" ht="12.75">
      <c r="B234" s="48"/>
      <c r="C234" s="48"/>
      <c r="D234" s="48" t="s">
        <v>43</v>
      </c>
      <c r="E234" s="48"/>
      <c r="F234" s="48"/>
      <c r="G234" s="40">
        <f t="shared" si="17"/>
        <v>0</v>
      </c>
      <c r="H234" s="52">
        <f t="shared" si="16"/>
        <v>0</v>
      </c>
      <c r="I234" s="48">
        <f t="shared" si="18"/>
        <v>0</v>
      </c>
    </row>
    <row r="235" spans="2:9" ht="12.75">
      <c r="B235" s="48"/>
      <c r="C235" s="48"/>
      <c r="D235" s="48" t="s">
        <v>44</v>
      </c>
      <c r="E235" s="48"/>
      <c r="F235" s="48"/>
      <c r="G235" s="40">
        <f t="shared" si="17"/>
        <v>0</v>
      </c>
      <c r="H235" s="52">
        <f t="shared" si="16"/>
        <v>0</v>
      </c>
      <c r="I235" s="48">
        <f t="shared" si="18"/>
        <v>0</v>
      </c>
    </row>
    <row r="236" spans="2:9" ht="12.75">
      <c r="B236" s="48"/>
      <c r="C236" s="48"/>
      <c r="D236" s="48"/>
      <c r="E236" s="48"/>
      <c r="F236" s="48"/>
      <c r="G236" s="54"/>
      <c r="H236" s="53"/>
      <c r="I236" s="48"/>
    </row>
    <row r="237" spans="2:9" ht="12.75">
      <c r="B237" s="48"/>
      <c r="C237" s="48" t="s">
        <v>45</v>
      </c>
      <c r="D237" s="48"/>
      <c r="E237" s="48"/>
      <c r="F237" s="48"/>
      <c r="G237" s="13">
        <f>SUM(G238:G241)</f>
        <v>0</v>
      </c>
      <c r="H237" s="13">
        <f>SUM(H238:H241)</f>
        <v>0</v>
      </c>
      <c r="I237" s="48"/>
    </row>
    <row r="238" spans="2:9" ht="12.75">
      <c r="B238" s="48"/>
      <c r="C238" s="48"/>
      <c r="D238" s="48" t="s">
        <v>21</v>
      </c>
      <c r="E238" s="48"/>
      <c r="F238" s="48"/>
      <c r="G238" s="40">
        <f>G179</f>
        <v>0</v>
      </c>
      <c r="H238" s="52">
        <f t="shared" si="16"/>
        <v>0</v>
      </c>
      <c r="I238" s="48">
        <f>SUM(J238:BA238)</f>
        <v>0</v>
      </c>
    </row>
    <row r="239" spans="2:9" ht="12.75">
      <c r="B239" s="48"/>
      <c r="C239" s="48"/>
      <c r="D239" s="48" t="s">
        <v>46</v>
      </c>
      <c r="E239" s="48"/>
      <c r="F239" s="48"/>
      <c r="G239" s="40">
        <f>G174</f>
        <v>0</v>
      </c>
      <c r="H239" s="52">
        <f t="shared" si="16"/>
        <v>0</v>
      </c>
      <c r="I239" s="48">
        <f>SUM(J239:BA239)</f>
        <v>0</v>
      </c>
    </row>
    <row r="240" spans="2:9" ht="12.75">
      <c r="B240" s="48"/>
      <c r="C240" s="48"/>
      <c r="D240" s="48" t="s">
        <v>47</v>
      </c>
      <c r="E240" s="48"/>
      <c r="F240" s="48"/>
      <c r="G240" s="40">
        <f>G175</f>
        <v>0</v>
      </c>
      <c r="H240" s="52">
        <f t="shared" si="16"/>
        <v>0</v>
      </c>
      <c r="I240" s="48">
        <f>SUM(J240:BA240)</f>
        <v>0</v>
      </c>
    </row>
    <row r="241" spans="2:9" ht="12.75">
      <c r="B241" s="48"/>
      <c r="C241" s="48"/>
      <c r="D241" s="48" t="s">
        <v>3</v>
      </c>
      <c r="E241" s="48"/>
      <c r="F241" s="48"/>
      <c r="G241" s="40">
        <f>G176</f>
        <v>0</v>
      </c>
      <c r="H241" s="52">
        <f t="shared" si="16"/>
        <v>0</v>
      </c>
      <c r="I241" s="48">
        <f>SUM(J241:BA241)</f>
        <v>0</v>
      </c>
    </row>
    <row r="242" spans="2:9" ht="12.75">
      <c r="B242" s="48"/>
      <c r="C242" s="48"/>
      <c r="D242" s="48"/>
      <c r="E242" s="48"/>
      <c r="F242" s="48"/>
      <c r="G242" s="54"/>
      <c r="H242" s="53"/>
      <c r="I242" s="48"/>
    </row>
    <row r="243" spans="2:9" ht="12.75">
      <c r="B243" s="48"/>
      <c r="C243" s="48" t="s">
        <v>48</v>
      </c>
      <c r="D243" s="48"/>
      <c r="E243" s="48"/>
      <c r="F243" s="48"/>
      <c r="G243" s="13">
        <f>SUM(G244:G246)</f>
        <v>0</v>
      </c>
      <c r="H243" s="13">
        <f>SUM(H244:H246)</f>
        <v>0</v>
      </c>
      <c r="I243" s="48"/>
    </row>
    <row r="244" spans="2:9" ht="12.75">
      <c r="B244" s="48"/>
      <c r="C244" s="48"/>
      <c r="D244" s="48" t="s">
        <v>21</v>
      </c>
      <c r="E244" s="48"/>
      <c r="F244" s="48"/>
      <c r="G244" s="40">
        <f>G179</f>
        <v>0</v>
      </c>
      <c r="H244" s="52">
        <f t="shared" si="16"/>
        <v>0</v>
      </c>
      <c r="I244" s="48">
        <f>SUM(J244:BA244)</f>
        <v>0</v>
      </c>
    </row>
    <row r="245" spans="2:9" ht="12.75">
      <c r="B245" s="48"/>
      <c r="C245" s="48"/>
      <c r="D245" s="48" t="s">
        <v>49</v>
      </c>
      <c r="E245" s="48"/>
      <c r="F245" s="48"/>
      <c r="G245" s="40">
        <f>G180</f>
        <v>0</v>
      </c>
      <c r="H245" s="52">
        <f t="shared" si="16"/>
        <v>0</v>
      </c>
      <c r="I245" s="48">
        <f>SUM(J245:BA245)</f>
        <v>0</v>
      </c>
    </row>
    <row r="246" spans="2:9" ht="12.75">
      <c r="B246" s="48"/>
      <c r="C246" s="48"/>
      <c r="D246" s="48" t="s">
        <v>3</v>
      </c>
      <c r="E246" s="48"/>
      <c r="F246" s="48"/>
      <c r="G246" s="40">
        <f>G181</f>
        <v>0</v>
      </c>
      <c r="H246" s="52">
        <f t="shared" si="16"/>
        <v>0</v>
      </c>
      <c r="I246" s="48">
        <f>SUM(J246:BA246)</f>
        <v>0</v>
      </c>
    </row>
    <row r="247" spans="2:9" ht="12.75">
      <c r="B247" s="48"/>
      <c r="C247" s="48"/>
      <c r="D247" s="48"/>
      <c r="E247" s="48"/>
      <c r="F247" s="48"/>
      <c r="G247" s="54"/>
      <c r="H247" s="53"/>
      <c r="I247" s="48"/>
    </row>
    <row r="248" spans="2:9" ht="12.75">
      <c r="B248" s="48"/>
      <c r="C248" s="48" t="s">
        <v>21</v>
      </c>
      <c r="D248" s="48"/>
      <c r="E248" s="48"/>
      <c r="F248" s="48"/>
      <c r="G248" s="13">
        <f>SUM(G249:G250)</f>
        <v>0</v>
      </c>
      <c r="H248" s="13">
        <f>SUM(H249:H250)</f>
        <v>0</v>
      </c>
      <c r="I248" s="48"/>
    </row>
    <row r="249" spans="2:9" ht="12.75">
      <c r="B249" s="48"/>
      <c r="C249" s="48"/>
      <c r="D249" s="48" t="s">
        <v>50</v>
      </c>
      <c r="E249" s="48"/>
      <c r="F249" s="48"/>
      <c r="G249" s="40">
        <f>G184</f>
        <v>0</v>
      </c>
      <c r="H249" s="52">
        <f t="shared" si="16"/>
        <v>0</v>
      </c>
      <c r="I249" s="48">
        <f>SUM(J249:BA249)</f>
        <v>0</v>
      </c>
    </row>
    <row r="250" spans="2:9" ht="12.75">
      <c r="B250" s="48"/>
      <c r="C250" s="48"/>
      <c r="D250" s="48" t="s">
        <v>51</v>
      </c>
      <c r="E250" s="48"/>
      <c r="F250" s="48"/>
      <c r="G250" s="40">
        <f>G185</f>
        <v>0</v>
      </c>
      <c r="H250" s="52">
        <f t="shared" si="16"/>
        <v>0</v>
      </c>
      <c r="I250" s="48">
        <f>SUM(J250:BA250)</f>
        <v>0</v>
      </c>
    </row>
    <row r="251" spans="2:9" ht="12.75">
      <c r="B251" s="48"/>
      <c r="C251" s="48"/>
      <c r="D251" s="48"/>
      <c r="E251" s="48"/>
      <c r="F251" s="48"/>
      <c r="G251" s="54"/>
      <c r="H251" s="53"/>
      <c r="I251" s="48"/>
    </row>
    <row r="252" spans="2:9" ht="12.75">
      <c r="B252" s="48"/>
      <c r="C252" s="48" t="s">
        <v>52</v>
      </c>
      <c r="D252" s="48"/>
      <c r="E252" s="48"/>
      <c r="F252" s="48"/>
      <c r="G252" s="13">
        <f>SUM(G253:G257)</f>
        <v>0</v>
      </c>
      <c r="H252" s="13">
        <f>SUM(H253:H257)</f>
        <v>0</v>
      </c>
      <c r="I252" s="48"/>
    </row>
    <row r="253" spans="2:9" ht="12.75">
      <c r="B253" s="48"/>
      <c r="C253" s="48"/>
      <c r="D253" s="48" t="s">
        <v>53</v>
      </c>
      <c r="E253" s="48"/>
      <c r="F253" s="48"/>
      <c r="G253" s="40">
        <f>G188</f>
        <v>0</v>
      </c>
      <c r="H253" s="52">
        <f t="shared" si="16"/>
        <v>0</v>
      </c>
      <c r="I253" s="48">
        <f>SUM(J253:BA253)</f>
        <v>0</v>
      </c>
    </row>
    <row r="254" spans="2:9" ht="12.75">
      <c r="B254" s="48"/>
      <c r="C254" s="48"/>
      <c r="D254" s="48" t="s">
        <v>54</v>
      </c>
      <c r="E254" s="48"/>
      <c r="F254" s="48"/>
      <c r="G254" s="40">
        <f>G189</f>
        <v>0</v>
      </c>
      <c r="H254" s="52">
        <f t="shared" si="16"/>
        <v>0</v>
      </c>
      <c r="I254" s="48">
        <f>SUM(J254:BA254)</f>
        <v>0</v>
      </c>
    </row>
    <row r="255" spans="2:9" ht="12.75">
      <c r="B255" s="48"/>
      <c r="C255" s="48"/>
      <c r="D255" s="48" t="s">
        <v>55</v>
      </c>
      <c r="E255" s="48"/>
      <c r="F255" s="48"/>
      <c r="G255" s="40">
        <f>G190</f>
        <v>0</v>
      </c>
      <c r="H255" s="52">
        <f t="shared" si="16"/>
        <v>0</v>
      </c>
      <c r="I255" s="48">
        <f>SUM(J255:BA255)</f>
        <v>0</v>
      </c>
    </row>
    <row r="256" spans="2:9" ht="12.75">
      <c r="B256" s="48"/>
      <c r="C256" s="48"/>
      <c r="D256" s="48" t="s">
        <v>56</v>
      </c>
      <c r="E256" s="48"/>
      <c r="F256" s="48"/>
      <c r="G256" s="40">
        <f>G191</f>
        <v>0</v>
      </c>
      <c r="H256" s="52">
        <f t="shared" si="16"/>
        <v>0</v>
      </c>
      <c r="I256" s="48">
        <f>SUM(J256:BA256)</f>
        <v>0</v>
      </c>
    </row>
    <row r="257" spans="2:9" ht="12.75">
      <c r="B257" s="48"/>
      <c r="C257" s="48"/>
      <c r="D257" s="48" t="s">
        <v>3</v>
      </c>
      <c r="E257" s="48"/>
      <c r="F257" s="48"/>
      <c r="G257" s="40">
        <f>G192</f>
        <v>0</v>
      </c>
      <c r="H257" s="52">
        <f t="shared" si="16"/>
        <v>0</v>
      </c>
      <c r="I257" s="48">
        <f>SUM(J257:BA257)</f>
        <v>0</v>
      </c>
    </row>
    <row r="258" spans="2:9" ht="12.75">
      <c r="B258" s="48"/>
      <c r="C258" s="48"/>
      <c r="D258" s="48"/>
      <c r="E258" s="48"/>
      <c r="F258" s="48"/>
      <c r="G258" s="54"/>
      <c r="H258" s="53"/>
      <c r="I258" s="48"/>
    </row>
    <row r="259" spans="2:9" ht="12.75">
      <c r="B259" s="48"/>
      <c r="C259" s="48" t="s">
        <v>57</v>
      </c>
      <c r="D259" s="48"/>
      <c r="E259" s="48"/>
      <c r="F259" s="48"/>
      <c r="G259" s="13">
        <f>SUM(G260:G261)</f>
        <v>0</v>
      </c>
      <c r="H259" s="13">
        <f>SUM(H260:H261)</f>
        <v>0</v>
      </c>
      <c r="I259" s="48"/>
    </row>
    <row r="260" spans="2:9" ht="12.75">
      <c r="B260" s="48"/>
      <c r="C260" s="48"/>
      <c r="D260" s="48" t="s">
        <v>58</v>
      </c>
      <c r="E260" s="48"/>
      <c r="F260" s="48"/>
      <c r="G260" s="40">
        <f>G195</f>
        <v>0</v>
      </c>
      <c r="H260" s="52">
        <f t="shared" si="16"/>
        <v>0</v>
      </c>
      <c r="I260" s="48">
        <f>SUM(J260:BA260)</f>
        <v>0</v>
      </c>
    </row>
    <row r="261" spans="2:9" ht="12.75">
      <c r="B261" s="48"/>
      <c r="C261" s="48"/>
      <c r="D261" s="48" t="s">
        <v>59</v>
      </c>
      <c r="E261" s="48"/>
      <c r="F261" s="48"/>
      <c r="G261" s="40">
        <f>G196</f>
        <v>0</v>
      </c>
      <c r="H261" s="52">
        <f t="shared" si="16"/>
        <v>0</v>
      </c>
      <c r="I261" s="48">
        <f>SUM(J261:BA261)</f>
        <v>0</v>
      </c>
    </row>
    <row r="262" spans="2:9" ht="12.75">
      <c r="B262" s="48"/>
      <c r="C262" s="48"/>
      <c r="D262" s="48"/>
      <c r="E262" s="48"/>
      <c r="F262" s="48"/>
      <c r="G262" s="54"/>
      <c r="H262" s="53"/>
      <c r="I262" s="48"/>
    </row>
    <row r="263" spans="2:9" ht="12.75">
      <c r="B263" s="48"/>
      <c r="C263" s="48" t="s">
        <v>61</v>
      </c>
      <c r="D263" s="48"/>
      <c r="E263" s="48"/>
      <c r="F263" s="48"/>
      <c r="G263" s="40">
        <f>G198</f>
        <v>0</v>
      </c>
      <c r="H263" s="52">
        <f t="shared" si="16"/>
        <v>0</v>
      </c>
      <c r="I263" s="48">
        <f>SUM(J263:BA263)</f>
        <v>0</v>
      </c>
    </row>
    <row r="264" spans="2:9" ht="12.75">
      <c r="B264" s="48"/>
      <c r="C264" s="48" t="s">
        <v>62</v>
      </c>
      <c r="D264" s="48"/>
      <c r="E264" s="48"/>
      <c r="F264" s="48"/>
      <c r="G264" s="40">
        <f>G199</f>
        <v>0</v>
      </c>
      <c r="H264" s="52">
        <f t="shared" si="16"/>
        <v>0</v>
      </c>
      <c r="I264" s="48">
        <f>SUM(J264:BA264)</f>
        <v>0</v>
      </c>
    </row>
    <row r="265" spans="2:9" ht="12.75">
      <c r="B265" s="48"/>
      <c r="C265" s="48" t="s">
        <v>63</v>
      </c>
      <c r="D265" s="48"/>
      <c r="E265" s="48"/>
      <c r="F265" s="48"/>
      <c r="G265" s="40">
        <f>G200</f>
        <v>0</v>
      </c>
      <c r="H265" s="52">
        <f t="shared" si="16"/>
        <v>0</v>
      </c>
      <c r="I265" s="48">
        <f>SUM(J265:BA265)</f>
        <v>0</v>
      </c>
    </row>
    <row r="266" spans="2:9" ht="12.75">
      <c r="B266" s="48"/>
      <c r="C266" s="48" t="s">
        <v>64</v>
      </c>
      <c r="D266" s="48"/>
      <c r="E266" s="48"/>
      <c r="F266" s="48"/>
      <c r="G266" s="40">
        <f>G201</f>
        <v>0</v>
      </c>
      <c r="H266" s="52">
        <f t="shared" si="16"/>
        <v>0</v>
      </c>
      <c r="I266" s="48">
        <f>SUM(J266:BA266)</f>
        <v>0</v>
      </c>
    </row>
    <row r="267" spans="2:9" ht="12.75">
      <c r="B267" s="48"/>
      <c r="C267" s="48" t="s">
        <v>60</v>
      </c>
      <c r="D267" s="48"/>
      <c r="E267" s="48"/>
      <c r="F267" s="48"/>
      <c r="G267" s="40">
        <f>G202</f>
        <v>0</v>
      </c>
      <c r="H267" s="52">
        <f t="shared" si="16"/>
        <v>0</v>
      </c>
      <c r="I267" s="48">
        <f>SUM(J267:BA267)</f>
        <v>0</v>
      </c>
    </row>
    <row r="268" spans="2:9" ht="12.75">
      <c r="B268" s="48"/>
      <c r="C268" s="48"/>
      <c r="D268" s="48"/>
      <c r="E268" s="48"/>
      <c r="F268" s="48"/>
      <c r="G268" s="35"/>
      <c r="H268" s="35"/>
      <c r="I268" s="48"/>
    </row>
    <row r="269" spans="2:9" ht="12.75">
      <c r="B269" s="48"/>
      <c r="C269" s="48"/>
      <c r="D269" s="48"/>
      <c r="E269" s="55" t="s">
        <v>115</v>
      </c>
      <c r="F269" s="48"/>
      <c r="G269" s="13">
        <f>G9</f>
        <v>0</v>
      </c>
      <c r="H269" s="13"/>
      <c r="I269" s="48"/>
    </row>
    <row r="270" ht="25.5">
      <c r="B270" s="60" t="s">
        <v>121</v>
      </c>
    </row>
    <row r="271" spans="2:10" ht="15.75">
      <c r="B271" s="6" t="s">
        <v>114</v>
      </c>
      <c r="E271" s="23">
        <f>(E206+31)</f>
        <v>42919</v>
      </c>
      <c r="G271" s="49" t="s">
        <v>118</v>
      </c>
      <c r="H271" s="49" t="s">
        <v>119</v>
      </c>
      <c r="I271" s="50" t="s">
        <v>116</v>
      </c>
      <c r="J271" s="48" t="s">
        <v>117</v>
      </c>
    </row>
    <row r="272" spans="2:9" ht="12.75">
      <c r="B272" s="48"/>
      <c r="C272" s="48" t="s">
        <v>22</v>
      </c>
      <c r="D272" s="48"/>
      <c r="E272" s="48"/>
      <c r="F272" s="48"/>
      <c r="G272" s="13">
        <f>SUM(G273:G281)</f>
        <v>0</v>
      </c>
      <c r="H272" s="13">
        <f>SUM(H273:H281)</f>
        <v>0</v>
      </c>
      <c r="I272" s="48"/>
    </row>
    <row r="273" spans="2:9" ht="12.75">
      <c r="B273" s="48"/>
      <c r="C273" s="48"/>
      <c r="D273" s="48" t="s">
        <v>20</v>
      </c>
      <c r="E273" s="48"/>
      <c r="F273" s="48"/>
      <c r="G273" s="40">
        <f aca="true" t="shared" si="19" ref="G273:G281">G208</f>
        <v>0</v>
      </c>
      <c r="H273" s="52">
        <f aca="true" t="shared" si="20" ref="H273:H281">(G273-I273)</f>
        <v>0</v>
      </c>
      <c r="I273" s="48">
        <f aca="true" t="shared" si="21" ref="I273:I281">SUM(J273:BA273)</f>
        <v>0</v>
      </c>
    </row>
    <row r="274" spans="2:9" ht="12.75">
      <c r="B274" s="48"/>
      <c r="C274" s="48"/>
      <c r="D274" s="48" t="s">
        <v>21</v>
      </c>
      <c r="E274" s="48"/>
      <c r="F274" s="48"/>
      <c r="G274" s="40">
        <f t="shared" si="19"/>
        <v>0</v>
      </c>
      <c r="H274" s="52">
        <f t="shared" si="20"/>
        <v>0</v>
      </c>
      <c r="I274" s="48">
        <f t="shared" si="21"/>
        <v>0</v>
      </c>
    </row>
    <row r="275" spans="2:9" ht="12.75">
      <c r="B275" s="48"/>
      <c r="C275" s="48"/>
      <c r="D275" s="48" t="s">
        <v>27</v>
      </c>
      <c r="E275" s="48"/>
      <c r="F275" s="48"/>
      <c r="G275" s="40">
        <f t="shared" si="19"/>
        <v>0</v>
      </c>
      <c r="H275" s="52">
        <f t="shared" si="20"/>
        <v>0</v>
      </c>
      <c r="I275" s="48">
        <f t="shared" si="21"/>
        <v>0</v>
      </c>
    </row>
    <row r="276" spans="2:9" ht="12.75">
      <c r="B276" s="48"/>
      <c r="C276" s="48"/>
      <c r="D276" s="48" t="s">
        <v>28</v>
      </c>
      <c r="E276" s="48"/>
      <c r="F276" s="48"/>
      <c r="G276" s="40">
        <f t="shared" si="19"/>
        <v>0</v>
      </c>
      <c r="H276" s="52">
        <f t="shared" si="20"/>
        <v>0</v>
      </c>
      <c r="I276" s="48">
        <f t="shared" si="21"/>
        <v>0</v>
      </c>
    </row>
    <row r="277" spans="2:9" ht="12.75">
      <c r="B277" s="48"/>
      <c r="C277" s="48"/>
      <c r="D277" s="48" t="s">
        <v>29</v>
      </c>
      <c r="E277" s="48"/>
      <c r="F277" s="48"/>
      <c r="G277" s="40">
        <f t="shared" si="19"/>
        <v>0</v>
      </c>
      <c r="H277" s="52">
        <f t="shared" si="20"/>
        <v>0</v>
      </c>
      <c r="I277" s="48">
        <f t="shared" si="21"/>
        <v>0</v>
      </c>
    </row>
    <row r="278" spans="2:9" ht="12.75">
      <c r="B278" s="48"/>
      <c r="C278" s="48"/>
      <c r="D278" s="48" t="s">
        <v>30</v>
      </c>
      <c r="E278" s="48"/>
      <c r="F278" s="48"/>
      <c r="G278" s="40">
        <f t="shared" si="19"/>
        <v>0</v>
      </c>
      <c r="H278" s="52">
        <f t="shared" si="20"/>
        <v>0</v>
      </c>
      <c r="I278" s="48">
        <f t="shared" si="21"/>
        <v>0</v>
      </c>
    </row>
    <row r="279" spans="2:9" ht="12.75">
      <c r="B279" s="48"/>
      <c r="C279" s="48"/>
      <c r="D279" s="48" t="s">
        <v>31</v>
      </c>
      <c r="E279" s="48"/>
      <c r="F279" s="48"/>
      <c r="G279" s="40">
        <f t="shared" si="19"/>
        <v>0</v>
      </c>
      <c r="H279" s="52">
        <f t="shared" si="20"/>
        <v>0</v>
      </c>
      <c r="I279" s="48">
        <f t="shared" si="21"/>
        <v>0</v>
      </c>
    </row>
    <row r="280" spans="2:9" ht="12.75">
      <c r="B280" s="48"/>
      <c r="C280" s="48"/>
      <c r="D280" s="48" t="s">
        <v>32</v>
      </c>
      <c r="E280" s="48"/>
      <c r="F280" s="48"/>
      <c r="G280" s="40">
        <f t="shared" si="19"/>
        <v>0</v>
      </c>
      <c r="H280" s="52">
        <f t="shared" si="20"/>
        <v>0</v>
      </c>
      <c r="I280" s="48">
        <f t="shared" si="21"/>
        <v>0</v>
      </c>
    </row>
    <row r="281" spans="2:9" ht="12.75">
      <c r="B281" s="48"/>
      <c r="C281" s="48"/>
      <c r="D281" s="48" t="s">
        <v>33</v>
      </c>
      <c r="E281" s="48"/>
      <c r="F281" s="48"/>
      <c r="G281" s="40">
        <f t="shared" si="19"/>
        <v>0</v>
      </c>
      <c r="H281" s="52">
        <f t="shared" si="20"/>
        <v>0</v>
      </c>
      <c r="I281" s="48">
        <f t="shared" si="21"/>
        <v>0</v>
      </c>
    </row>
    <row r="282" spans="2:9" ht="12.75">
      <c r="B282" s="48"/>
      <c r="C282" s="48"/>
      <c r="D282" s="48"/>
      <c r="E282" s="48"/>
      <c r="F282" s="48"/>
      <c r="G282" s="54"/>
      <c r="H282" s="53"/>
      <c r="I282" s="48"/>
    </row>
    <row r="283" spans="2:9" ht="12.75">
      <c r="B283" s="48"/>
      <c r="C283" s="48" t="s">
        <v>34</v>
      </c>
      <c r="D283" s="48"/>
      <c r="E283" s="48"/>
      <c r="F283" s="48"/>
      <c r="G283" s="40">
        <f>G218</f>
        <v>0</v>
      </c>
      <c r="H283" s="52">
        <f>(G283-I283)</f>
        <v>0</v>
      </c>
      <c r="I283" s="48">
        <f>SUM(J283:BA283)</f>
        <v>0</v>
      </c>
    </row>
    <row r="284" spans="2:9" ht="12.75">
      <c r="B284" s="48"/>
      <c r="C284" s="48"/>
      <c r="D284" s="48"/>
      <c r="E284" s="48"/>
      <c r="F284" s="48"/>
      <c r="G284" s="54"/>
      <c r="H284" s="53"/>
      <c r="I284" s="48"/>
    </row>
    <row r="285" spans="2:9" ht="12.75">
      <c r="B285" s="48"/>
      <c r="C285" s="48" t="s">
        <v>35</v>
      </c>
      <c r="D285" s="48"/>
      <c r="E285" s="48"/>
      <c r="F285" s="48"/>
      <c r="G285" s="40">
        <f>G220</f>
        <v>0</v>
      </c>
      <c r="H285" s="52">
        <f>(G285-I285)</f>
        <v>0</v>
      </c>
      <c r="I285" s="48">
        <f>SUM(J285:BA285)</f>
        <v>0</v>
      </c>
    </row>
    <row r="286" spans="2:9" ht="12.75">
      <c r="B286" s="48"/>
      <c r="C286" s="48"/>
      <c r="D286" s="48"/>
      <c r="E286" s="48"/>
      <c r="F286" s="48"/>
      <c r="G286" s="54"/>
      <c r="H286" s="53"/>
      <c r="I286" s="48"/>
    </row>
    <row r="287" spans="2:9" ht="12.75">
      <c r="B287" s="48"/>
      <c r="C287" s="48" t="s">
        <v>23</v>
      </c>
      <c r="D287" s="48"/>
      <c r="E287" s="48"/>
      <c r="F287" s="48"/>
      <c r="G287" s="13">
        <f>SUM(G288:G292)</f>
        <v>0</v>
      </c>
      <c r="H287" s="13">
        <f>SUM(H288:H292)</f>
        <v>0</v>
      </c>
      <c r="I287" s="48"/>
    </row>
    <row r="288" spans="2:9" ht="12.75">
      <c r="B288" s="48"/>
      <c r="C288" s="48"/>
      <c r="D288" s="48" t="s">
        <v>24</v>
      </c>
      <c r="E288" s="48"/>
      <c r="F288" s="48"/>
      <c r="G288" s="40">
        <f>G223</f>
        <v>0</v>
      </c>
      <c r="H288" s="52">
        <f aca="true" t="shared" si="22" ref="H288:H332">(G288-I288)</f>
        <v>0</v>
      </c>
      <c r="I288" s="48">
        <f>SUM(J288:BA288)</f>
        <v>0</v>
      </c>
    </row>
    <row r="289" spans="2:9" ht="12.75">
      <c r="B289" s="48"/>
      <c r="C289" s="48"/>
      <c r="D289" s="48" t="s">
        <v>25</v>
      </c>
      <c r="E289" s="48"/>
      <c r="F289" s="48"/>
      <c r="G289" s="40">
        <f>G224</f>
        <v>0</v>
      </c>
      <c r="H289" s="52">
        <f t="shared" si="22"/>
        <v>0</v>
      </c>
      <c r="I289" s="48">
        <f>SUM(J289:BA289)</f>
        <v>0</v>
      </c>
    </row>
    <row r="290" spans="2:9" ht="12.75">
      <c r="B290" s="48"/>
      <c r="C290" s="48"/>
      <c r="D290" s="48" t="s">
        <v>36</v>
      </c>
      <c r="E290" s="48"/>
      <c r="F290" s="48"/>
      <c r="G290" s="40">
        <f>G225</f>
        <v>0</v>
      </c>
      <c r="H290" s="52">
        <f t="shared" si="22"/>
        <v>0</v>
      </c>
      <c r="I290" s="48">
        <f>SUM(J290:BA290)</f>
        <v>0</v>
      </c>
    </row>
    <row r="291" spans="2:9" ht="12.75">
      <c r="B291" s="48"/>
      <c r="C291" s="48"/>
      <c r="D291" s="48" t="s">
        <v>26</v>
      </c>
      <c r="E291" s="48"/>
      <c r="F291" s="48"/>
      <c r="G291" s="40">
        <f>G226</f>
        <v>0</v>
      </c>
      <c r="H291" s="52">
        <f t="shared" si="22"/>
        <v>0</v>
      </c>
      <c r="I291" s="48">
        <f>SUM(J291:BA291)</f>
        <v>0</v>
      </c>
    </row>
    <row r="292" spans="2:9" ht="12.75">
      <c r="B292" s="48"/>
      <c r="C292" s="48"/>
      <c r="D292" s="48" t="s">
        <v>37</v>
      </c>
      <c r="E292" s="48"/>
      <c r="F292" s="48"/>
      <c r="G292" s="40">
        <f>G227</f>
        <v>0</v>
      </c>
      <c r="H292" s="52">
        <f t="shared" si="22"/>
        <v>0</v>
      </c>
      <c r="I292" s="48">
        <f>SUM(J292:BA292)</f>
        <v>0</v>
      </c>
    </row>
    <row r="293" spans="2:9" ht="12.75">
      <c r="B293" s="48"/>
      <c r="C293" s="48"/>
      <c r="D293" s="48"/>
      <c r="E293" s="48"/>
      <c r="F293" s="48"/>
      <c r="G293" s="54"/>
      <c r="H293" s="53"/>
      <c r="I293" s="48"/>
    </row>
    <row r="294" spans="2:9" ht="12.75">
      <c r="B294" s="48"/>
      <c r="C294" s="48" t="s">
        <v>38</v>
      </c>
      <c r="D294" s="48"/>
      <c r="E294" s="48"/>
      <c r="F294" s="48"/>
      <c r="G294" s="13">
        <f>SUM(G295:G300)</f>
        <v>0</v>
      </c>
      <c r="H294" s="13">
        <f>SUM(H295:H300)</f>
        <v>0</v>
      </c>
      <c r="I294" s="48"/>
    </row>
    <row r="295" spans="2:9" ht="12.75">
      <c r="B295" s="48"/>
      <c r="C295" s="48"/>
      <c r="D295" s="48" t="s">
        <v>39</v>
      </c>
      <c r="E295" s="48"/>
      <c r="F295" s="48"/>
      <c r="G295" s="40">
        <f aca="true" t="shared" si="23" ref="G295:G300">G230</f>
        <v>0</v>
      </c>
      <c r="H295" s="52">
        <f t="shared" si="22"/>
        <v>0</v>
      </c>
      <c r="I295" s="48">
        <f aca="true" t="shared" si="24" ref="I295:I300">SUM(J295:BA295)</f>
        <v>0</v>
      </c>
    </row>
    <row r="296" spans="2:9" ht="12.75">
      <c r="B296" s="48"/>
      <c r="C296" s="48"/>
      <c r="D296" s="48" t="s">
        <v>40</v>
      </c>
      <c r="E296" s="48"/>
      <c r="F296" s="48"/>
      <c r="G296" s="40">
        <f t="shared" si="23"/>
        <v>0</v>
      </c>
      <c r="H296" s="52">
        <f t="shared" si="22"/>
        <v>0</v>
      </c>
      <c r="I296" s="48">
        <f t="shared" si="24"/>
        <v>0</v>
      </c>
    </row>
    <row r="297" spans="2:9" ht="12.75">
      <c r="B297" s="48"/>
      <c r="C297" s="48"/>
      <c r="D297" s="48" t="s">
        <v>41</v>
      </c>
      <c r="E297" s="48"/>
      <c r="F297" s="48"/>
      <c r="G297" s="40">
        <f t="shared" si="23"/>
        <v>0</v>
      </c>
      <c r="H297" s="52">
        <f t="shared" si="22"/>
        <v>0</v>
      </c>
      <c r="I297" s="48">
        <f t="shared" si="24"/>
        <v>0</v>
      </c>
    </row>
    <row r="298" spans="2:9" ht="12.75">
      <c r="B298" s="48"/>
      <c r="C298" s="48"/>
      <c r="D298" s="48" t="s">
        <v>42</v>
      </c>
      <c r="E298" s="48"/>
      <c r="F298" s="48"/>
      <c r="G298" s="40">
        <f t="shared" si="23"/>
        <v>0</v>
      </c>
      <c r="H298" s="52">
        <f t="shared" si="22"/>
        <v>0</v>
      </c>
      <c r="I298" s="48">
        <f t="shared" si="24"/>
        <v>0</v>
      </c>
    </row>
    <row r="299" spans="2:9" ht="12.75">
      <c r="B299" s="48"/>
      <c r="C299" s="48"/>
      <c r="D299" s="48" t="s">
        <v>43</v>
      </c>
      <c r="E299" s="48"/>
      <c r="F299" s="48"/>
      <c r="G299" s="40">
        <f t="shared" si="23"/>
        <v>0</v>
      </c>
      <c r="H299" s="52">
        <f t="shared" si="22"/>
        <v>0</v>
      </c>
      <c r="I299" s="48">
        <f t="shared" si="24"/>
        <v>0</v>
      </c>
    </row>
    <row r="300" spans="2:9" ht="12.75">
      <c r="B300" s="48"/>
      <c r="C300" s="48"/>
      <c r="D300" s="48" t="s">
        <v>44</v>
      </c>
      <c r="E300" s="48"/>
      <c r="F300" s="48"/>
      <c r="G300" s="40">
        <f t="shared" si="23"/>
        <v>0</v>
      </c>
      <c r="H300" s="52">
        <f t="shared" si="22"/>
        <v>0</v>
      </c>
      <c r="I300" s="48">
        <f t="shared" si="24"/>
        <v>0</v>
      </c>
    </row>
    <row r="301" spans="2:9" ht="12.75">
      <c r="B301" s="48"/>
      <c r="C301" s="48"/>
      <c r="D301" s="48"/>
      <c r="E301" s="48"/>
      <c r="F301" s="48"/>
      <c r="G301" s="54"/>
      <c r="H301" s="53"/>
      <c r="I301" s="48"/>
    </row>
    <row r="302" spans="2:9" ht="12.75">
      <c r="B302" s="48"/>
      <c r="C302" s="48" t="s">
        <v>45</v>
      </c>
      <c r="D302" s="48"/>
      <c r="E302" s="48"/>
      <c r="F302" s="48"/>
      <c r="G302" s="13">
        <f>SUM(G303:G306)</f>
        <v>0</v>
      </c>
      <c r="H302" s="13">
        <f>SUM(H303:H306)</f>
        <v>0</v>
      </c>
      <c r="I302" s="48"/>
    </row>
    <row r="303" spans="2:9" ht="12.75">
      <c r="B303" s="48"/>
      <c r="C303" s="48"/>
      <c r="D303" s="48" t="s">
        <v>21</v>
      </c>
      <c r="E303" s="48"/>
      <c r="F303" s="48"/>
      <c r="G303" s="40">
        <f>G244</f>
        <v>0</v>
      </c>
      <c r="H303" s="52">
        <f t="shared" si="22"/>
        <v>0</v>
      </c>
      <c r="I303" s="48">
        <f>SUM(J303:BA303)</f>
        <v>0</v>
      </c>
    </row>
    <row r="304" spans="2:9" ht="12.75">
      <c r="B304" s="48"/>
      <c r="C304" s="48"/>
      <c r="D304" s="48" t="s">
        <v>46</v>
      </c>
      <c r="E304" s="48"/>
      <c r="F304" s="48"/>
      <c r="G304" s="40">
        <f>G239</f>
        <v>0</v>
      </c>
      <c r="H304" s="52">
        <f t="shared" si="22"/>
        <v>0</v>
      </c>
      <c r="I304" s="48">
        <f>SUM(J304:BA304)</f>
        <v>0</v>
      </c>
    </row>
    <row r="305" spans="2:9" ht="12.75">
      <c r="B305" s="48"/>
      <c r="C305" s="48"/>
      <c r="D305" s="48" t="s">
        <v>47</v>
      </c>
      <c r="E305" s="48"/>
      <c r="F305" s="48"/>
      <c r="G305" s="40">
        <f>G240</f>
        <v>0</v>
      </c>
      <c r="H305" s="52">
        <f t="shared" si="22"/>
        <v>0</v>
      </c>
      <c r="I305" s="48">
        <f>SUM(J305:BA305)</f>
        <v>0</v>
      </c>
    </row>
    <row r="306" spans="2:9" ht="12.75">
      <c r="B306" s="48"/>
      <c r="C306" s="48"/>
      <c r="D306" s="48" t="s">
        <v>3</v>
      </c>
      <c r="E306" s="48"/>
      <c r="F306" s="48"/>
      <c r="G306" s="40">
        <f>G241</f>
        <v>0</v>
      </c>
      <c r="H306" s="52">
        <f t="shared" si="22"/>
        <v>0</v>
      </c>
      <c r="I306" s="48">
        <f>SUM(J306:BA306)</f>
        <v>0</v>
      </c>
    </row>
    <row r="307" spans="2:9" ht="12.75">
      <c r="B307" s="48"/>
      <c r="C307" s="48"/>
      <c r="D307" s="48"/>
      <c r="E307" s="48"/>
      <c r="F307" s="48"/>
      <c r="G307" s="54"/>
      <c r="H307" s="53"/>
      <c r="I307" s="48"/>
    </row>
    <row r="308" spans="2:9" ht="12.75">
      <c r="B308" s="48"/>
      <c r="C308" s="48" t="s">
        <v>48</v>
      </c>
      <c r="D308" s="48"/>
      <c r="E308" s="48"/>
      <c r="F308" s="48"/>
      <c r="G308" s="13">
        <f>SUM(G309:G311)</f>
        <v>0</v>
      </c>
      <c r="H308" s="13">
        <f>SUM(H309:H311)</f>
        <v>0</v>
      </c>
      <c r="I308" s="48"/>
    </row>
    <row r="309" spans="2:9" ht="12.75">
      <c r="B309" s="48"/>
      <c r="C309" s="48"/>
      <c r="D309" s="48" t="s">
        <v>21</v>
      </c>
      <c r="E309" s="48"/>
      <c r="F309" s="48"/>
      <c r="G309" s="40">
        <f>G244</f>
        <v>0</v>
      </c>
      <c r="H309" s="52">
        <f t="shared" si="22"/>
        <v>0</v>
      </c>
      <c r="I309" s="48">
        <f>SUM(J309:BA309)</f>
        <v>0</v>
      </c>
    </row>
    <row r="310" spans="2:9" ht="12.75">
      <c r="B310" s="48"/>
      <c r="C310" s="48"/>
      <c r="D310" s="48" t="s">
        <v>49</v>
      </c>
      <c r="E310" s="48"/>
      <c r="F310" s="48"/>
      <c r="G310" s="40">
        <f>G245</f>
        <v>0</v>
      </c>
      <c r="H310" s="52">
        <f t="shared" si="22"/>
        <v>0</v>
      </c>
      <c r="I310" s="48">
        <f>SUM(J310:BA310)</f>
        <v>0</v>
      </c>
    </row>
    <row r="311" spans="2:9" ht="12.75">
      <c r="B311" s="48"/>
      <c r="C311" s="48"/>
      <c r="D311" s="48" t="s">
        <v>3</v>
      </c>
      <c r="E311" s="48"/>
      <c r="F311" s="48"/>
      <c r="G311" s="40">
        <f>G246</f>
        <v>0</v>
      </c>
      <c r="H311" s="52">
        <f t="shared" si="22"/>
        <v>0</v>
      </c>
      <c r="I311" s="48">
        <f>SUM(J311:BA311)</f>
        <v>0</v>
      </c>
    </row>
    <row r="312" spans="2:9" ht="12.75">
      <c r="B312" s="48"/>
      <c r="C312" s="48"/>
      <c r="D312" s="48"/>
      <c r="E312" s="48"/>
      <c r="F312" s="48"/>
      <c r="G312" s="54"/>
      <c r="H312" s="53"/>
      <c r="I312" s="48"/>
    </row>
    <row r="313" spans="2:9" ht="12.75">
      <c r="B313" s="48"/>
      <c r="C313" s="48" t="s">
        <v>21</v>
      </c>
      <c r="D313" s="48"/>
      <c r="E313" s="48"/>
      <c r="F313" s="48"/>
      <c r="G313" s="13">
        <f>SUM(G314:G315)</f>
        <v>0</v>
      </c>
      <c r="H313" s="13">
        <f>SUM(H314:H315)</f>
        <v>0</v>
      </c>
      <c r="I313" s="48"/>
    </row>
    <row r="314" spans="2:9" ht="12.75">
      <c r="B314" s="48"/>
      <c r="C314" s="48"/>
      <c r="D314" s="48" t="s">
        <v>50</v>
      </c>
      <c r="E314" s="48"/>
      <c r="F314" s="48"/>
      <c r="G314" s="40">
        <f>G249</f>
        <v>0</v>
      </c>
      <c r="H314" s="52">
        <f t="shared" si="22"/>
        <v>0</v>
      </c>
      <c r="I314" s="48">
        <f>SUM(J314:BA314)</f>
        <v>0</v>
      </c>
    </row>
    <row r="315" spans="2:9" ht="12.75">
      <c r="B315" s="48"/>
      <c r="C315" s="48"/>
      <c r="D315" s="48" t="s">
        <v>51</v>
      </c>
      <c r="E315" s="48"/>
      <c r="F315" s="48"/>
      <c r="G315" s="40">
        <f>G250</f>
        <v>0</v>
      </c>
      <c r="H315" s="52">
        <f t="shared" si="22"/>
        <v>0</v>
      </c>
      <c r="I315" s="48">
        <f>SUM(J315:BA315)</f>
        <v>0</v>
      </c>
    </row>
    <row r="316" spans="2:9" ht="12.75">
      <c r="B316" s="48"/>
      <c r="C316" s="48"/>
      <c r="D316" s="48"/>
      <c r="E316" s="48"/>
      <c r="F316" s="48"/>
      <c r="G316" s="54"/>
      <c r="H316" s="53"/>
      <c r="I316" s="48"/>
    </row>
    <row r="317" spans="2:9" ht="12.75">
      <c r="B317" s="48"/>
      <c r="C317" s="48" t="s">
        <v>52</v>
      </c>
      <c r="D317" s="48"/>
      <c r="E317" s="48"/>
      <c r="F317" s="48"/>
      <c r="G317" s="13">
        <f>SUM(G318:G322)</f>
        <v>0</v>
      </c>
      <c r="H317" s="13">
        <f>SUM(H318:H322)</f>
        <v>0</v>
      </c>
      <c r="I317" s="48"/>
    </row>
    <row r="318" spans="2:9" ht="12.75">
      <c r="B318" s="48"/>
      <c r="C318" s="48"/>
      <c r="D318" s="48" t="s">
        <v>53</v>
      </c>
      <c r="E318" s="48"/>
      <c r="F318" s="48"/>
      <c r="G318" s="40">
        <f>G253</f>
        <v>0</v>
      </c>
      <c r="H318" s="52">
        <f t="shared" si="22"/>
        <v>0</v>
      </c>
      <c r="I318" s="48">
        <f>SUM(J318:BA318)</f>
        <v>0</v>
      </c>
    </row>
    <row r="319" spans="2:9" ht="12.75">
      <c r="B319" s="48"/>
      <c r="C319" s="48"/>
      <c r="D319" s="48" t="s">
        <v>54</v>
      </c>
      <c r="E319" s="48"/>
      <c r="F319" s="48"/>
      <c r="G319" s="40">
        <f>G254</f>
        <v>0</v>
      </c>
      <c r="H319" s="52">
        <f t="shared" si="22"/>
        <v>0</v>
      </c>
      <c r="I319" s="48">
        <f>SUM(J319:BA319)</f>
        <v>0</v>
      </c>
    </row>
    <row r="320" spans="2:9" ht="12.75">
      <c r="B320" s="48"/>
      <c r="C320" s="48"/>
      <c r="D320" s="48" t="s">
        <v>55</v>
      </c>
      <c r="E320" s="48"/>
      <c r="F320" s="48"/>
      <c r="G320" s="40">
        <f>G255</f>
        <v>0</v>
      </c>
      <c r="H320" s="52">
        <f t="shared" si="22"/>
        <v>0</v>
      </c>
      <c r="I320" s="48">
        <f>SUM(J320:BA320)</f>
        <v>0</v>
      </c>
    </row>
    <row r="321" spans="2:9" ht="12.75">
      <c r="B321" s="48"/>
      <c r="C321" s="48"/>
      <c r="D321" s="48" t="s">
        <v>56</v>
      </c>
      <c r="E321" s="48"/>
      <c r="F321" s="48"/>
      <c r="G321" s="40">
        <f>G256</f>
        <v>0</v>
      </c>
      <c r="H321" s="52">
        <f t="shared" si="22"/>
        <v>0</v>
      </c>
      <c r="I321" s="48">
        <f>SUM(J321:BA321)</f>
        <v>0</v>
      </c>
    </row>
    <row r="322" spans="2:9" ht="12.75">
      <c r="B322" s="48"/>
      <c r="C322" s="48"/>
      <c r="D322" s="48" t="s">
        <v>3</v>
      </c>
      <c r="E322" s="48"/>
      <c r="F322" s="48"/>
      <c r="G322" s="40">
        <f>G257</f>
        <v>0</v>
      </c>
      <c r="H322" s="52">
        <f t="shared" si="22"/>
        <v>0</v>
      </c>
      <c r="I322" s="48">
        <f>SUM(J322:BA322)</f>
        <v>0</v>
      </c>
    </row>
    <row r="323" spans="2:9" ht="12.75">
      <c r="B323" s="48"/>
      <c r="C323" s="48"/>
      <c r="D323" s="48"/>
      <c r="E323" s="48"/>
      <c r="F323" s="48"/>
      <c r="G323" s="54"/>
      <c r="H323" s="53"/>
      <c r="I323" s="48"/>
    </row>
    <row r="324" spans="2:9" ht="12.75">
      <c r="B324" s="48"/>
      <c r="C324" s="48" t="s">
        <v>57</v>
      </c>
      <c r="D324" s="48"/>
      <c r="E324" s="48"/>
      <c r="F324" s="48"/>
      <c r="G324" s="13">
        <f>SUM(G325:G326)</f>
        <v>0</v>
      </c>
      <c r="H324" s="13">
        <f>SUM(H325:H326)</f>
        <v>0</v>
      </c>
      <c r="I324" s="48"/>
    </row>
    <row r="325" spans="2:9" ht="12.75">
      <c r="B325" s="48"/>
      <c r="C325" s="48"/>
      <c r="D325" s="48" t="s">
        <v>58</v>
      </c>
      <c r="E325" s="48"/>
      <c r="F325" s="48"/>
      <c r="G325" s="40">
        <f>G260</f>
        <v>0</v>
      </c>
      <c r="H325" s="52">
        <f t="shared" si="22"/>
        <v>0</v>
      </c>
      <c r="I325" s="48">
        <f>SUM(J325:BA325)</f>
        <v>0</v>
      </c>
    </row>
    <row r="326" spans="2:9" ht="12.75">
      <c r="B326" s="48"/>
      <c r="C326" s="48"/>
      <c r="D326" s="48" t="s">
        <v>59</v>
      </c>
      <c r="E326" s="48"/>
      <c r="F326" s="48"/>
      <c r="G326" s="40">
        <f>G261</f>
        <v>0</v>
      </c>
      <c r="H326" s="52">
        <f t="shared" si="22"/>
        <v>0</v>
      </c>
      <c r="I326" s="48">
        <f>SUM(J326:BA326)</f>
        <v>0</v>
      </c>
    </row>
    <row r="327" spans="2:9" ht="12.75">
      <c r="B327" s="48"/>
      <c r="C327" s="48"/>
      <c r="D327" s="48"/>
      <c r="E327" s="48"/>
      <c r="F327" s="48"/>
      <c r="G327" s="54"/>
      <c r="H327" s="53"/>
      <c r="I327" s="48"/>
    </row>
    <row r="328" spans="2:9" ht="12.75">
      <c r="B328" s="48"/>
      <c r="C328" s="48" t="s">
        <v>61</v>
      </c>
      <c r="D328" s="48"/>
      <c r="E328" s="48"/>
      <c r="F328" s="48"/>
      <c r="G328" s="40">
        <f>G263</f>
        <v>0</v>
      </c>
      <c r="H328" s="52">
        <f t="shared" si="22"/>
        <v>0</v>
      </c>
      <c r="I328" s="48">
        <f>SUM(J328:BA328)</f>
        <v>0</v>
      </c>
    </row>
    <row r="329" spans="2:9" ht="12.75">
      <c r="B329" s="48"/>
      <c r="C329" s="48" t="s">
        <v>62</v>
      </c>
      <c r="D329" s="48"/>
      <c r="E329" s="48"/>
      <c r="F329" s="48"/>
      <c r="G329" s="40">
        <f>G264</f>
        <v>0</v>
      </c>
      <c r="H329" s="52">
        <f t="shared" si="22"/>
        <v>0</v>
      </c>
      <c r="I329" s="48">
        <f>SUM(J329:BA329)</f>
        <v>0</v>
      </c>
    </row>
    <row r="330" spans="2:9" ht="12.75">
      <c r="B330" s="48"/>
      <c r="C330" s="48" t="s">
        <v>63</v>
      </c>
      <c r="D330" s="48"/>
      <c r="E330" s="48"/>
      <c r="F330" s="48"/>
      <c r="G330" s="40">
        <f>G265</f>
        <v>0</v>
      </c>
      <c r="H330" s="52">
        <f t="shared" si="22"/>
        <v>0</v>
      </c>
      <c r="I330" s="48">
        <f>SUM(J330:BA330)</f>
        <v>0</v>
      </c>
    </row>
    <row r="331" spans="2:9" ht="12.75">
      <c r="B331" s="48"/>
      <c r="C331" s="48" t="s">
        <v>64</v>
      </c>
      <c r="D331" s="48"/>
      <c r="E331" s="48"/>
      <c r="F331" s="48"/>
      <c r="G331" s="40">
        <f>G266</f>
        <v>0</v>
      </c>
      <c r="H331" s="52">
        <f t="shared" si="22"/>
        <v>0</v>
      </c>
      <c r="I331" s="48">
        <f>SUM(J331:BA331)</f>
        <v>0</v>
      </c>
    </row>
    <row r="332" spans="2:9" ht="12.75">
      <c r="B332" s="48"/>
      <c r="C332" s="48" t="s">
        <v>60</v>
      </c>
      <c r="D332" s="48"/>
      <c r="E332" s="48"/>
      <c r="F332" s="48"/>
      <c r="G332" s="40">
        <f>G267</f>
        <v>0</v>
      </c>
      <c r="H332" s="52">
        <f t="shared" si="22"/>
        <v>0</v>
      </c>
      <c r="I332" s="48">
        <f>SUM(J332:BA332)</f>
        <v>0</v>
      </c>
    </row>
    <row r="333" spans="2:9" ht="12.75">
      <c r="B333" s="48"/>
      <c r="C333" s="48"/>
      <c r="D333" s="48"/>
      <c r="E333" s="48"/>
      <c r="F333" s="48"/>
      <c r="G333" s="35"/>
      <c r="H333" s="35"/>
      <c r="I333" s="48"/>
    </row>
    <row r="334" spans="2:9" ht="12.75">
      <c r="B334" s="48"/>
      <c r="C334" s="48"/>
      <c r="D334" s="48"/>
      <c r="E334" s="55" t="s">
        <v>115</v>
      </c>
      <c r="F334" s="48"/>
      <c r="G334" s="13">
        <f>G9</f>
        <v>0</v>
      </c>
      <c r="H334" s="13"/>
      <c r="I334" s="48"/>
    </row>
    <row r="335" ht="25.5">
      <c r="B335" s="60" t="s">
        <v>121</v>
      </c>
    </row>
    <row r="336" spans="2:10" ht="15.75">
      <c r="B336" s="6" t="s">
        <v>114</v>
      </c>
      <c r="E336" s="23">
        <f>(E271+31)</f>
        <v>42950</v>
      </c>
      <c r="G336" s="49" t="s">
        <v>118</v>
      </c>
      <c r="H336" s="49" t="s">
        <v>119</v>
      </c>
      <c r="I336" s="50" t="s">
        <v>116</v>
      </c>
      <c r="J336" s="48" t="s">
        <v>117</v>
      </c>
    </row>
    <row r="337" spans="2:9" ht="12.75">
      <c r="B337" s="48"/>
      <c r="C337" s="48" t="s">
        <v>22</v>
      </c>
      <c r="D337" s="48"/>
      <c r="E337" s="48"/>
      <c r="F337" s="48"/>
      <c r="G337" s="13">
        <f>SUM(G338:G346)</f>
        <v>0</v>
      </c>
      <c r="H337" s="13">
        <f>SUM(H338:H346)</f>
        <v>0</v>
      </c>
      <c r="I337" s="48"/>
    </row>
    <row r="338" spans="2:9" ht="12.75">
      <c r="B338" s="48"/>
      <c r="C338" s="48"/>
      <c r="D338" s="48" t="s">
        <v>20</v>
      </c>
      <c r="E338" s="48"/>
      <c r="F338" s="48"/>
      <c r="G338" s="40">
        <f aca="true" t="shared" si="25" ref="G338:G346">G273</f>
        <v>0</v>
      </c>
      <c r="H338" s="52">
        <f aca="true" t="shared" si="26" ref="H338:H346">(G338-I338)</f>
        <v>0</v>
      </c>
      <c r="I338" s="48">
        <f aca="true" t="shared" si="27" ref="I338:I346">SUM(J338:BA338)</f>
        <v>0</v>
      </c>
    </row>
    <row r="339" spans="2:9" ht="12.75">
      <c r="B339" s="48"/>
      <c r="C339" s="48"/>
      <c r="D339" s="48" t="s">
        <v>21</v>
      </c>
      <c r="E339" s="48"/>
      <c r="F339" s="48"/>
      <c r="G339" s="40">
        <f t="shared" si="25"/>
        <v>0</v>
      </c>
      <c r="H339" s="52">
        <f t="shared" si="26"/>
        <v>0</v>
      </c>
      <c r="I339" s="48">
        <f t="shared" si="27"/>
        <v>0</v>
      </c>
    </row>
    <row r="340" spans="2:9" ht="12.75">
      <c r="B340" s="48"/>
      <c r="C340" s="48"/>
      <c r="D340" s="48" t="s">
        <v>27</v>
      </c>
      <c r="E340" s="48"/>
      <c r="F340" s="48"/>
      <c r="G340" s="40">
        <f t="shared" si="25"/>
        <v>0</v>
      </c>
      <c r="H340" s="52">
        <f t="shared" si="26"/>
        <v>0</v>
      </c>
      <c r="I340" s="48">
        <f t="shared" si="27"/>
        <v>0</v>
      </c>
    </row>
    <row r="341" spans="2:9" ht="12.75">
      <c r="B341" s="48"/>
      <c r="C341" s="48"/>
      <c r="D341" s="48" t="s">
        <v>28</v>
      </c>
      <c r="E341" s="48"/>
      <c r="F341" s="48"/>
      <c r="G341" s="40">
        <f t="shared" si="25"/>
        <v>0</v>
      </c>
      <c r="H341" s="52">
        <f t="shared" si="26"/>
        <v>0</v>
      </c>
      <c r="I341" s="48">
        <f t="shared" si="27"/>
        <v>0</v>
      </c>
    </row>
    <row r="342" spans="2:9" ht="12.75">
      <c r="B342" s="48"/>
      <c r="C342" s="48"/>
      <c r="D342" s="48" t="s">
        <v>29</v>
      </c>
      <c r="E342" s="48"/>
      <c r="F342" s="48"/>
      <c r="G342" s="40">
        <f t="shared" si="25"/>
        <v>0</v>
      </c>
      <c r="H342" s="52">
        <f t="shared" si="26"/>
        <v>0</v>
      </c>
      <c r="I342" s="48">
        <f t="shared" si="27"/>
        <v>0</v>
      </c>
    </row>
    <row r="343" spans="2:9" ht="12.75">
      <c r="B343" s="48"/>
      <c r="C343" s="48"/>
      <c r="D343" s="48" t="s">
        <v>30</v>
      </c>
      <c r="E343" s="48"/>
      <c r="F343" s="48"/>
      <c r="G343" s="40">
        <f t="shared" si="25"/>
        <v>0</v>
      </c>
      <c r="H343" s="52">
        <f t="shared" si="26"/>
        <v>0</v>
      </c>
      <c r="I343" s="48">
        <f t="shared" si="27"/>
        <v>0</v>
      </c>
    </row>
    <row r="344" spans="2:9" ht="12.75">
      <c r="B344" s="48"/>
      <c r="C344" s="48"/>
      <c r="D344" s="48" t="s">
        <v>31</v>
      </c>
      <c r="E344" s="48"/>
      <c r="F344" s="48"/>
      <c r="G344" s="40">
        <f t="shared" si="25"/>
        <v>0</v>
      </c>
      <c r="H344" s="52">
        <f t="shared" si="26"/>
        <v>0</v>
      </c>
      <c r="I344" s="48">
        <f t="shared" si="27"/>
        <v>0</v>
      </c>
    </row>
    <row r="345" spans="2:9" ht="12.75">
      <c r="B345" s="48"/>
      <c r="C345" s="48"/>
      <c r="D345" s="48" t="s">
        <v>32</v>
      </c>
      <c r="E345" s="48"/>
      <c r="F345" s="48"/>
      <c r="G345" s="40">
        <f t="shared" si="25"/>
        <v>0</v>
      </c>
      <c r="H345" s="52">
        <f t="shared" si="26"/>
        <v>0</v>
      </c>
      <c r="I345" s="48">
        <f t="shared" si="27"/>
        <v>0</v>
      </c>
    </row>
    <row r="346" spans="2:9" ht="12.75">
      <c r="B346" s="48"/>
      <c r="C346" s="48"/>
      <c r="D346" s="48" t="s">
        <v>33</v>
      </c>
      <c r="E346" s="48"/>
      <c r="F346" s="48"/>
      <c r="G346" s="40">
        <f t="shared" si="25"/>
        <v>0</v>
      </c>
      <c r="H346" s="52">
        <f t="shared" si="26"/>
        <v>0</v>
      </c>
      <c r="I346" s="48">
        <f t="shared" si="27"/>
        <v>0</v>
      </c>
    </row>
    <row r="347" spans="2:9" ht="12.75">
      <c r="B347" s="48"/>
      <c r="C347" s="48"/>
      <c r="D347" s="48"/>
      <c r="E347" s="48"/>
      <c r="F347" s="48"/>
      <c r="G347" s="54"/>
      <c r="H347" s="53"/>
      <c r="I347" s="48"/>
    </row>
    <row r="348" spans="2:9" ht="12.75">
      <c r="B348" s="48"/>
      <c r="C348" s="48" t="s">
        <v>34</v>
      </c>
      <c r="D348" s="48"/>
      <c r="E348" s="48"/>
      <c r="F348" s="48"/>
      <c r="G348" s="40">
        <f>G283</f>
        <v>0</v>
      </c>
      <c r="H348" s="52">
        <f>(G348-I348)</f>
        <v>0</v>
      </c>
      <c r="I348" s="48">
        <f>SUM(J348:BA348)</f>
        <v>0</v>
      </c>
    </row>
    <row r="349" spans="2:9" ht="12.75">
      <c r="B349" s="48"/>
      <c r="C349" s="48"/>
      <c r="D349" s="48"/>
      <c r="E349" s="48"/>
      <c r="F349" s="48"/>
      <c r="G349" s="54"/>
      <c r="H349" s="53"/>
      <c r="I349" s="48"/>
    </row>
    <row r="350" spans="2:9" ht="12.75">
      <c r="B350" s="48"/>
      <c r="C350" s="48" t="s">
        <v>35</v>
      </c>
      <c r="D350" s="48"/>
      <c r="E350" s="48"/>
      <c r="F350" s="48"/>
      <c r="G350" s="40">
        <f>G285</f>
        <v>0</v>
      </c>
      <c r="H350" s="52">
        <f>(G350-I350)</f>
        <v>0</v>
      </c>
      <c r="I350" s="48">
        <f>SUM(J350:BA350)</f>
        <v>0</v>
      </c>
    </row>
    <row r="351" spans="2:9" ht="12.75">
      <c r="B351" s="48"/>
      <c r="C351" s="48"/>
      <c r="D351" s="48"/>
      <c r="E351" s="48"/>
      <c r="F351" s="48"/>
      <c r="G351" s="54"/>
      <c r="H351" s="53"/>
      <c r="I351" s="48"/>
    </row>
    <row r="352" spans="2:9" ht="12.75">
      <c r="B352" s="48"/>
      <c r="C352" s="48" t="s">
        <v>23</v>
      </c>
      <c r="D352" s="48"/>
      <c r="E352" s="48"/>
      <c r="F352" s="48"/>
      <c r="G352" s="13">
        <f>SUM(G353:G357)</f>
        <v>0</v>
      </c>
      <c r="H352" s="13">
        <f>SUM(H353:H357)</f>
        <v>0</v>
      </c>
      <c r="I352" s="48"/>
    </row>
    <row r="353" spans="2:9" ht="12.75">
      <c r="B353" s="48"/>
      <c r="C353" s="48"/>
      <c r="D353" s="48" t="s">
        <v>24</v>
      </c>
      <c r="E353" s="48"/>
      <c r="F353" s="48"/>
      <c r="G353" s="40">
        <f>G288</f>
        <v>0</v>
      </c>
      <c r="H353" s="52">
        <f aca="true" t="shared" si="28" ref="H353:H397">(G353-I353)</f>
        <v>0</v>
      </c>
      <c r="I353" s="48">
        <f>SUM(J353:BA353)</f>
        <v>0</v>
      </c>
    </row>
    <row r="354" spans="2:9" ht="12.75">
      <c r="B354" s="48"/>
      <c r="C354" s="48"/>
      <c r="D354" s="48" t="s">
        <v>25</v>
      </c>
      <c r="E354" s="48"/>
      <c r="F354" s="48"/>
      <c r="G354" s="40">
        <f>G289</f>
        <v>0</v>
      </c>
      <c r="H354" s="52">
        <f t="shared" si="28"/>
        <v>0</v>
      </c>
      <c r="I354" s="48">
        <f>SUM(J354:BA354)</f>
        <v>0</v>
      </c>
    </row>
    <row r="355" spans="2:9" ht="12.75">
      <c r="B355" s="48"/>
      <c r="C355" s="48"/>
      <c r="D355" s="48" t="s">
        <v>36</v>
      </c>
      <c r="E355" s="48"/>
      <c r="F355" s="48"/>
      <c r="G355" s="40">
        <f>G290</f>
        <v>0</v>
      </c>
      <c r="H355" s="52">
        <f t="shared" si="28"/>
        <v>0</v>
      </c>
      <c r="I355" s="48">
        <f>SUM(J355:BA355)</f>
        <v>0</v>
      </c>
    </row>
    <row r="356" spans="2:9" ht="12.75">
      <c r="B356" s="48"/>
      <c r="C356" s="48"/>
      <c r="D356" s="48" t="s">
        <v>26</v>
      </c>
      <c r="E356" s="48"/>
      <c r="F356" s="48"/>
      <c r="G356" s="40">
        <f>G291</f>
        <v>0</v>
      </c>
      <c r="H356" s="52">
        <f t="shared" si="28"/>
        <v>0</v>
      </c>
      <c r="I356" s="48">
        <f>SUM(J356:BA356)</f>
        <v>0</v>
      </c>
    </row>
    <row r="357" spans="2:9" ht="12.75">
      <c r="B357" s="48"/>
      <c r="C357" s="48"/>
      <c r="D357" s="48" t="s">
        <v>37</v>
      </c>
      <c r="E357" s="48"/>
      <c r="F357" s="48"/>
      <c r="G357" s="40">
        <f>G292</f>
        <v>0</v>
      </c>
      <c r="H357" s="52">
        <f t="shared" si="28"/>
        <v>0</v>
      </c>
      <c r="I357" s="48">
        <f>SUM(J357:BA357)</f>
        <v>0</v>
      </c>
    </row>
    <row r="358" spans="2:9" ht="12.75">
      <c r="B358" s="48"/>
      <c r="C358" s="48"/>
      <c r="D358" s="48"/>
      <c r="E358" s="48"/>
      <c r="F358" s="48"/>
      <c r="G358" s="54"/>
      <c r="H358" s="53"/>
      <c r="I358" s="48"/>
    </row>
    <row r="359" spans="2:9" ht="12.75">
      <c r="B359" s="48"/>
      <c r="C359" s="48" t="s">
        <v>38</v>
      </c>
      <c r="D359" s="48"/>
      <c r="E359" s="48"/>
      <c r="F359" s="48"/>
      <c r="G359" s="13">
        <f>SUM(G360:G365)</f>
        <v>0</v>
      </c>
      <c r="H359" s="13">
        <f>SUM(H360:H365)</f>
        <v>0</v>
      </c>
      <c r="I359" s="48"/>
    </row>
    <row r="360" spans="2:9" ht="12.75">
      <c r="B360" s="48"/>
      <c r="C360" s="48"/>
      <c r="D360" s="48" t="s">
        <v>39</v>
      </c>
      <c r="E360" s="48"/>
      <c r="F360" s="48"/>
      <c r="G360" s="40">
        <f aca="true" t="shared" si="29" ref="G360:G365">G295</f>
        <v>0</v>
      </c>
      <c r="H360" s="52">
        <f t="shared" si="28"/>
        <v>0</v>
      </c>
      <c r="I360" s="48">
        <f aca="true" t="shared" si="30" ref="I360:I365">SUM(J360:BA360)</f>
        <v>0</v>
      </c>
    </row>
    <row r="361" spans="2:9" ht="12.75">
      <c r="B361" s="48"/>
      <c r="C361" s="48"/>
      <c r="D361" s="48" t="s">
        <v>40</v>
      </c>
      <c r="E361" s="48"/>
      <c r="F361" s="48"/>
      <c r="G361" s="40">
        <f t="shared" si="29"/>
        <v>0</v>
      </c>
      <c r="H361" s="52">
        <f t="shared" si="28"/>
        <v>0</v>
      </c>
      <c r="I361" s="48">
        <f t="shared" si="30"/>
        <v>0</v>
      </c>
    </row>
    <row r="362" spans="2:9" ht="12.75">
      <c r="B362" s="48"/>
      <c r="C362" s="48"/>
      <c r="D362" s="48" t="s">
        <v>41</v>
      </c>
      <c r="E362" s="48"/>
      <c r="F362" s="48"/>
      <c r="G362" s="40">
        <f t="shared" si="29"/>
        <v>0</v>
      </c>
      <c r="H362" s="52">
        <f t="shared" si="28"/>
        <v>0</v>
      </c>
      <c r="I362" s="48">
        <f t="shared" si="30"/>
        <v>0</v>
      </c>
    </row>
    <row r="363" spans="2:9" ht="12.75">
      <c r="B363" s="48"/>
      <c r="C363" s="48"/>
      <c r="D363" s="48" t="s">
        <v>42</v>
      </c>
      <c r="E363" s="48"/>
      <c r="F363" s="48"/>
      <c r="G363" s="40">
        <f t="shared" si="29"/>
        <v>0</v>
      </c>
      <c r="H363" s="52">
        <f t="shared" si="28"/>
        <v>0</v>
      </c>
      <c r="I363" s="48">
        <f t="shared" si="30"/>
        <v>0</v>
      </c>
    </row>
    <row r="364" spans="2:9" ht="12.75">
      <c r="B364" s="48"/>
      <c r="C364" s="48"/>
      <c r="D364" s="48" t="s">
        <v>43</v>
      </c>
      <c r="E364" s="48"/>
      <c r="F364" s="48"/>
      <c r="G364" s="40">
        <f t="shared" si="29"/>
        <v>0</v>
      </c>
      <c r="H364" s="52">
        <f t="shared" si="28"/>
        <v>0</v>
      </c>
      <c r="I364" s="48">
        <f t="shared" si="30"/>
        <v>0</v>
      </c>
    </row>
    <row r="365" spans="2:9" ht="12.75">
      <c r="B365" s="48"/>
      <c r="C365" s="48"/>
      <c r="D365" s="48" t="s">
        <v>44</v>
      </c>
      <c r="E365" s="48"/>
      <c r="F365" s="48"/>
      <c r="G365" s="40">
        <f t="shared" si="29"/>
        <v>0</v>
      </c>
      <c r="H365" s="52">
        <f t="shared" si="28"/>
        <v>0</v>
      </c>
      <c r="I365" s="48">
        <f t="shared" si="30"/>
        <v>0</v>
      </c>
    </row>
    <row r="366" spans="2:9" ht="12.75">
      <c r="B366" s="48"/>
      <c r="C366" s="48"/>
      <c r="D366" s="48"/>
      <c r="E366" s="48"/>
      <c r="F366" s="48"/>
      <c r="G366" s="54"/>
      <c r="H366" s="53"/>
      <c r="I366" s="48"/>
    </row>
    <row r="367" spans="2:9" ht="12.75">
      <c r="B367" s="48"/>
      <c r="C367" s="48" t="s">
        <v>45</v>
      </c>
      <c r="D367" s="48"/>
      <c r="E367" s="48"/>
      <c r="F367" s="48"/>
      <c r="G367" s="13">
        <f>SUM(G368:G371)</f>
        <v>0</v>
      </c>
      <c r="H367" s="13">
        <f>SUM(H368:H371)</f>
        <v>0</v>
      </c>
      <c r="I367" s="48"/>
    </row>
    <row r="368" spans="2:9" ht="12.75">
      <c r="B368" s="48"/>
      <c r="C368" s="48"/>
      <c r="D368" s="48" t="s">
        <v>21</v>
      </c>
      <c r="E368" s="48"/>
      <c r="F368" s="48"/>
      <c r="G368" s="40">
        <f>G309</f>
        <v>0</v>
      </c>
      <c r="H368" s="52">
        <f t="shared" si="28"/>
        <v>0</v>
      </c>
      <c r="I368" s="48">
        <f>SUM(J368:BA368)</f>
        <v>0</v>
      </c>
    </row>
    <row r="369" spans="2:9" ht="12.75">
      <c r="B369" s="48"/>
      <c r="C369" s="48"/>
      <c r="D369" s="48" t="s">
        <v>46</v>
      </c>
      <c r="E369" s="48"/>
      <c r="F369" s="48"/>
      <c r="G369" s="40">
        <f>G304</f>
        <v>0</v>
      </c>
      <c r="H369" s="52">
        <f t="shared" si="28"/>
        <v>0</v>
      </c>
      <c r="I369" s="48">
        <f>SUM(J369:BA369)</f>
        <v>0</v>
      </c>
    </row>
    <row r="370" spans="2:9" ht="12.75">
      <c r="B370" s="48"/>
      <c r="C370" s="48"/>
      <c r="D370" s="48" t="s">
        <v>47</v>
      </c>
      <c r="E370" s="48"/>
      <c r="F370" s="48"/>
      <c r="G370" s="40">
        <f>G305</f>
        <v>0</v>
      </c>
      <c r="H370" s="52">
        <f t="shared" si="28"/>
        <v>0</v>
      </c>
      <c r="I370" s="48">
        <f>SUM(J370:BA370)</f>
        <v>0</v>
      </c>
    </row>
    <row r="371" spans="2:9" ht="12.75">
      <c r="B371" s="48"/>
      <c r="C371" s="48"/>
      <c r="D371" s="48" t="s">
        <v>3</v>
      </c>
      <c r="E371" s="48"/>
      <c r="F371" s="48"/>
      <c r="G371" s="40">
        <f>G306</f>
        <v>0</v>
      </c>
      <c r="H371" s="52">
        <f t="shared" si="28"/>
        <v>0</v>
      </c>
      <c r="I371" s="48">
        <f>SUM(J371:BA371)</f>
        <v>0</v>
      </c>
    </row>
    <row r="372" spans="2:9" ht="12.75">
      <c r="B372" s="48"/>
      <c r="C372" s="48"/>
      <c r="D372" s="48"/>
      <c r="E372" s="48"/>
      <c r="F372" s="48"/>
      <c r="G372" s="54"/>
      <c r="H372" s="53"/>
      <c r="I372" s="48"/>
    </row>
    <row r="373" spans="2:9" ht="12.75">
      <c r="B373" s="48"/>
      <c r="C373" s="48" t="s">
        <v>48</v>
      </c>
      <c r="D373" s="48"/>
      <c r="E373" s="48"/>
      <c r="F373" s="48"/>
      <c r="G373" s="13">
        <f>SUM(G374:G376)</f>
        <v>0</v>
      </c>
      <c r="H373" s="13">
        <f>SUM(H374:H376)</f>
        <v>0</v>
      </c>
      <c r="I373" s="48"/>
    </row>
    <row r="374" spans="2:9" ht="12.75">
      <c r="B374" s="48"/>
      <c r="C374" s="48"/>
      <c r="D374" s="48" t="s">
        <v>21</v>
      </c>
      <c r="E374" s="48"/>
      <c r="F374" s="48"/>
      <c r="G374" s="40">
        <f>G309</f>
        <v>0</v>
      </c>
      <c r="H374" s="52">
        <f t="shared" si="28"/>
        <v>0</v>
      </c>
      <c r="I374" s="48">
        <f>SUM(J374:BA374)</f>
        <v>0</v>
      </c>
    </row>
    <row r="375" spans="2:9" ht="12.75">
      <c r="B375" s="48"/>
      <c r="C375" s="48"/>
      <c r="D375" s="48" t="s">
        <v>49</v>
      </c>
      <c r="E375" s="48"/>
      <c r="F375" s="48"/>
      <c r="G375" s="40">
        <f>G310</f>
        <v>0</v>
      </c>
      <c r="H375" s="52">
        <f t="shared" si="28"/>
        <v>0</v>
      </c>
      <c r="I375" s="48">
        <f>SUM(J375:BA375)</f>
        <v>0</v>
      </c>
    </row>
    <row r="376" spans="2:9" ht="12.75">
      <c r="B376" s="48"/>
      <c r="C376" s="48"/>
      <c r="D376" s="48" t="s">
        <v>3</v>
      </c>
      <c r="E376" s="48"/>
      <c r="F376" s="48"/>
      <c r="G376" s="40">
        <f>G311</f>
        <v>0</v>
      </c>
      <c r="H376" s="52">
        <f t="shared" si="28"/>
        <v>0</v>
      </c>
      <c r="I376" s="48">
        <f>SUM(J376:BA376)</f>
        <v>0</v>
      </c>
    </row>
    <row r="377" spans="2:9" ht="12.75">
      <c r="B377" s="48"/>
      <c r="C377" s="48"/>
      <c r="D377" s="48"/>
      <c r="E377" s="48"/>
      <c r="F377" s="48"/>
      <c r="G377" s="54"/>
      <c r="H377" s="53"/>
      <c r="I377" s="48"/>
    </row>
    <row r="378" spans="2:9" ht="12.75">
      <c r="B378" s="48"/>
      <c r="C378" s="48" t="s">
        <v>21</v>
      </c>
      <c r="D378" s="48"/>
      <c r="E378" s="48"/>
      <c r="F378" s="48"/>
      <c r="G378" s="13">
        <f>SUM(G379:G380)</f>
        <v>0</v>
      </c>
      <c r="H378" s="13">
        <f>SUM(H379:H380)</f>
        <v>0</v>
      </c>
      <c r="I378" s="48"/>
    </row>
    <row r="379" spans="2:9" ht="12.75">
      <c r="B379" s="48"/>
      <c r="C379" s="48"/>
      <c r="D379" s="48" t="s">
        <v>50</v>
      </c>
      <c r="E379" s="48"/>
      <c r="F379" s="48"/>
      <c r="G379" s="40">
        <f>G314</f>
        <v>0</v>
      </c>
      <c r="H379" s="52">
        <f t="shared" si="28"/>
        <v>0</v>
      </c>
      <c r="I379" s="48">
        <f>SUM(J379:BA379)</f>
        <v>0</v>
      </c>
    </row>
    <row r="380" spans="2:9" ht="12.75">
      <c r="B380" s="48"/>
      <c r="C380" s="48"/>
      <c r="D380" s="48" t="s">
        <v>51</v>
      </c>
      <c r="E380" s="48"/>
      <c r="F380" s="48"/>
      <c r="G380" s="40">
        <f>G315</f>
        <v>0</v>
      </c>
      <c r="H380" s="52">
        <f t="shared" si="28"/>
        <v>0</v>
      </c>
      <c r="I380" s="48">
        <f>SUM(J380:BA380)</f>
        <v>0</v>
      </c>
    </row>
    <row r="381" spans="2:9" ht="12.75">
      <c r="B381" s="48"/>
      <c r="C381" s="48"/>
      <c r="D381" s="48"/>
      <c r="E381" s="48"/>
      <c r="F381" s="48"/>
      <c r="G381" s="54"/>
      <c r="H381" s="53"/>
      <c r="I381" s="48"/>
    </row>
    <row r="382" spans="2:9" ht="12.75">
      <c r="B382" s="48"/>
      <c r="C382" s="48" t="s">
        <v>52</v>
      </c>
      <c r="D382" s="48"/>
      <c r="E382" s="48"/>
      <c r="F382" s="48"/>
      <c r="G382" s="13">
        <f>SUM(G383:G387)</f>
        <v>0</v>
      </c>
      <c r="H382" s="13">
        <f>SUM(H383:H387)</f>
        <v>0</v>
      </c>
      <c r="I382" s="48"/>
    </row>
    <row r="383" spans="2:9" ht="12.75">
      <c r="B383" s="48"/>
      <c r="C383" s="48"/>
      <c r="D383" s="48" t="s">
        <v>53</v>
      </c>
      <c r="E383" s="48"/>
      <c r="F383" s="48"/>
      <c r="G383" s="40">
        <f>G318</f>
        <v>0</v>
      </c>
      <c r="H383" s="52">
        <f t="shared" si="28"/>
        <v>0</v>
      </c>
      <c r="I383" s="48">
        <f>SUM(J383:BA383)</f>
        <v>0</v>
      </c>
    </row>
    <row r="384" spans="2:9" ht="12.75">
      <c r="B384" s="48"/>
      <c r="C384" s="48"/>
      <c r="D384" s="48" t="s">
        <v>54</v>
      </c>
      <c r="E384" s="48"/>
      <c r="F384" s="48"/>
      <c r="G384" s="40">
        <f>G319</f>
        <v>0</v>
      </c>
      <c r="H384" s="52">
        <f t="shared" si="28"/>
        <v>0</v>
      </c>
      <c r="I384" s="48">
        <f>SUM(J384:BA384)</f>
        <v>0</v>
      </c>
    </row>
    <row r="385" spans="2:9" ht="12.75">
      <c r="B385" s="48"/>
      <c r="C385" s="48"/>
      <c r="D385" s="48" t="s">
        <v>55</v>
      </c>
      <c r="E385" s="48"/>
      <c r="F385" s="48"/>
      <c r="G385" s="40">
        <f>G320</f>
        <v>0</v>
      </c>
      <c r="H385" s="52">
        <f t="shared" si="28"/>
        <v>0</v>
      </c>
      <c r="I385" s="48">
        <f>SUM(J385:BA385)</f>
        <v>0</v>
      </c>
    </row>
    <row r="386" spans="2:9" ht="12.75">
      <c r="B386" s="48"/>
      <c r="C386" s="48"/>
      <c r="D386" s="48" t="s">
        <v>56</v>
      </c>
      <c r="E386" s="48"/>
      <c r="F386" s="48"/>
      <c r="G386" s="40">
        <f>G321</f>
        <v>0</v>
      </c>
      <c r="H386" s="52">
        <f t="shared" si="28"/>
        <v>0</v>
      </c>
      <c r="I386" s="48">
        <f>SUM(J386:BA386)</f>
        <v>0</v>
      </c>
    </row>
    <row r="387" spans="2:9" ht="12.75">
      <c r="B387" s="48"/>
      <c r="C387" s="48"/>
      <c r="D387" s="48" t="s">
        <v>3</v>
      </c>
      <c r="E387" s="48"/>
      <c r="F387" s="48"/>
      <c r="G387" s="40">
        <f>G322</f>
        <v>0</v>
      </c>
      <c r="H387" s="52">
        <f t="shared" si="28"/>
        <v>0</v>
      </c>
      <c r="I387" s="48">
        <f>SUM(J387:BA387)</f>
        <v>0</v>
      </c>
    </row>
    <row r="388" spans="2:9" ht="12.75">
      <c r="B388" s="48"/>
      <c r="C388" s="48"/>
      <c r="D388" s="48"/>
      <c r="E388" s="48"/>
      <c r="F388" s="48"/>
      <c r="G388" s="54"/>
      <c r="H388" s="53"/>
      <c r="I388" s="48"/>
    </row>
    <row r="389" spans="2:9" ht="12.75">
      <c r="B389" s="48"/>
      <c r="C389" s="48" t="s">
        <v>57</v>
      </c>
      <c r="D389" s="48"/>
      <c r="E389" s="48"/>
      <c r="F389" s="48"/>
      <c r="G389" s="13">
        <f>SUM(G390:G391)</f>
        <v>0</v>
      </c>
      <c r="H389" s="13">
        <f>SUM(H390:H391)</f>
        <v>0</v>
      </c>
      <c r="I389" s="48"/>
    </row>
    <row r="390" spans="2:9" ht="12.75">
      <c r="B390" s="48"/>
      <c r="C390" s="48"/>
      <c r="D390" s="48" t="s">
        <v>58</v>
      </c>
      <c r="E390" s="48"/>
      <c r="F390" s="48"/>
      <c r="G390" s="40">
        <f>G325</f>
        <v>0</v>
      </c>
      <c r="H390" s="52">
        <f t="shared" si="28"/>
        <v>0</v>
      </c>
      <c r="I390" s="48">
        <f>SUM(J390:BA390)</f>
        <v>0</v>
      </c>
    </row>
    <row r="391" spans="2:9" ht="12.75">
      <c r="B391" s="48"/>
      <c r="C391" s="48"/>
      <c r="D391" s="48" t="s">
        <v>59</v>
      </c>
      <c r="E391" s="48"/>
      <c r="F391" s="48"/>
      <c r="G391" s="40">
        <f>G326</f>
        <v>0</v>
      </c>
      <c r="H391" s="52">
        <f t="shared" si="28"/>
        <v>0</v>
      </c>
      <c r="I391" s="48">
        <f>SUM(J391:BA391)</f>
        <v>0</v>
      </c>
    </row>
    <row r="392" spans="2:9" ht="12.75">
      <c r="B392" s="48"/>
      <c r="C392" s="48"/>
      <c r="D392" s="48"/>
      <c r="E392" s="48"/>
      <c r="F392" s="48"/>
      <c r="G392" s="54"/>
      <c r="H392" s="53"/>
      <c r="I392" s="48"/>
    </row>
    <row r="393" spans="2:9" ht="12.75">
      <c r="B393" s="48"/>
      <c r="C393" s="48" t="s">
        <v>61</v>
      </c>
      <c r="D393" s="48"/>
      <c r="E393" s="48"/>
      <c r="F393" s="48"/>
      <c r="G393" s="40">
        <f>G328</f>
        <v>0</v>
      </c>
      <c r="H393" s="52">
        <f t="shared" si="28"/>
        <v>0</v>
      </c>
      <c r="I393" s="48">
        <f>SUM(J393:BA393)</f>
        <v>0</v>
      </c>
    </row>
    <row r="394" spans="2:9" ht="12.75">
      <c r="B394" s="48"/>
      <c r="C394" s="48" t="s">
        <v>62</v>
      </c>
      <c r="D394" s="48"/>
      <c r="E394" s="48"/>
      <c r="F394" s="48"/>
      <c r="G394" s="40">
        <f>G329</f>
        <v>0</v>
      </c>
      <c r="H394" s="52">
        <f t="shared" si="28"/>
        <v>0</v>
      </c>
      <c r="I394" s="48">
        <f>SUM(J394:BA394)</f>
        <v>0</v>
      </c>
    </row>
    <row r="395" spans="2:9" ht="12.75">
      <c r="B395" s="48"/>
      <c r="C395" s="48" t="s">
        <v>63</v>
      </c>
      <c r="D395" s="48"/>
      <c r="E395" s="48"/>
      <c r="F395" s="48"/>
      <c r="G395" s="40">
        <f>G330</f>
        <v>0</v>
      </c>
      <c r="H395" s="52">
        <f t="shared" si="28"/>
        <v>0</v>
      </c>
      <c r="I395" s="48">
        <f>SUM(J395:BA395)</f>
        <v>0</v>
      </c>
    </row>
    <row r="396" spans="2:9" ht="12.75">
      <c r="B396" s="48"/>
      <c r="C396" s="48" t="s">
        <v>64</v>
      </c>
      <c r="D396" s="48"/>
      <c r="E396" s="48"/>
      <c r="F396" s="48"/>
      <c r="G396" s="40">
        <f>G331</f>
        <v>0</v>
      </c>
      <c r="H396" s="52">
        <f t="shared" si="28"/>
        <v>0</v>
      </c>
      <c r="I396" s="48">
        <f>SUM(J396:BA396)</f>
        <v>0</v>
      </c>
    </row>
    <row r="397" spans="2:9" ht="12.75">
      <c r="B397" s="48"/>
      <c r="C397" s="48" t="s">
        <v>60</v>
      </c>
      <c r="D397" s="48"/>
      <c r="E397" s="48"/>
      <c r="F397" s="48"/>
      <c r="G397" s="40">
        <f>G332</f>
        <v>0</v>
      </c>
      <c r="H397" s="52">
        <f t="shared" si="28"/>
        <v>0</v>
      </c>
      <c r="I397" s="48">
        <f>SUM(J397:BA397)</f>
        <v>0</v>
      </c>
    </row>
    <row r="398" spans="2:9" ht="12.75">
      <c r="B398" s="48"/>
      <c r="C398" s="48"/>
      <c r="D398" s="48"/>
      <c r="E398" s="48"/>
      <c r="F398" s="48"/>
      <c r="G398" s="35"/>
      <c r="H398" s="35"/>
      <c r="I398" s="48"/>
    </row>
    <row r="399" spans="2:9" ht="12.75">
      <c r="B399" s="48"/>
      <c r="C399" s="48"/>
      <c r="D399" s="48"/>
      <c r="E399" s="55" t="s">
        <v>115</v>
      </c>
      <c r="F399" s="48"/>
      <c r="G399" s="13">
        <f>G9</f>
        <v>0</v>
      </c>
      <c r="H399" s="13"/>
      <c r="I399" s="48"/>
    </row>
    <row r="400" ht="25.5">
      <c r="B400" s="60" t="s">
        <v>121</v>
      </c>
    </row>
    <row r="401" spans="2:10" ht="15.75">
      <c r="B401" s="6" t="s">
        <v>114</v>
      </c>
      <c r="E401" s="23">
        <f>(E336+31)</f>
        <v>42981</v>
      </c>
      <c r="G401" s="49" t="s">
        <v>118</v>
      </c>
      <c r="H401" s="49" t="s">
        <v>119</v>
      </c>
      <c r="I401" s="50" t="s">
        <v>116</v>
      </c>
      <c r="J401" s="48" t="s">
        <v>117</v>
      </c>
    </row>
    <row r="402" spans="2:9" ht="12.75">
      <c r="B402" s="48"/>
      <c r="C402" s="48" t="s">
        <v>22</v>
      </c>
      <c r="D402" s="48"/>
      <c r="E402" s="48"/>
      <c r="F402" s="48"/>
      <c r="G402" s="13">
        <f>SUM(G403:G411)</f>
        <v>0</v>
      </c>
      <c r="H402" s="13">
        <f>SUM(H403:H411)</f>
        <v>0</v>
      </c>
      <c r="I402" s="48"/>
    </row>
    <row r="403" spans="2:9" ht="12.75">
      <c r="B403" s="48"/>
      <c r="C403" s="48"/>
      <c r="D403" s="48" t="s">
        <v>20</v>
      </c>
      <c r="E403" s="48"/>
      <c r="F403" s="48"/>
      <c r="G403" s="40">
        <f aca="true" t="shared" si="31" ref="G403:G411">G338</f>
        <v>0</v>
      </c>
      <c r="H403" s="52">
        <f aca="true" t="shared" si="32" ref="H403:H411">(G403-I403)</f>
        <v>0</v>
      </c>
      <c r="I403" s="48">
        <f aca="true" t="shared" si="33" ref="I403:I411">SUM(J403:BA403)</f>
        <v>0</v>
      </c>
    </row>
    <row r="404" spans="2:9" ht="12.75">
      <c r="B404" s="48"/>
      <c r="C404" s="48"/>
      <c r="D404" s="48" t="s">
        <v>21</v>
      </c>
      <c r="E404" s="48"/>
      <c r="F404" s="48"/>
      <c r="G404" s="40">
        <f t="shared" si="31"/>
        <v>0</v>
      </c>
      <c r="H404" s="52">
        <f t="shared" si="32"/>
        <v>0</v>
      </c>
      <c r="I404" s="48">
        <f t="shared" si="33"/>
        <v>0</v>
      </c>
    </row>
    <row r="405" spans="2:9" ht="12.75">
      <c r="B405" s="48"/>
      <c r="C405" s="48"/>
      <c r="D405" s="48" t="s">
        <v>27</v>
      </c>
      <c r="E405" s="48"/>
      <c r="F405" s="48"/>
      <c r="G405" s="40">
        <f t="shared" si="31"/>
        <v>0</v>
      </c>
      <c r="H405" s="52">
        <f t="shared" si="32"/>
        <v>0</v>
      </c>
      <c r="I405" s="48">
        <f t="shared" si="33"/>
        <v>0</v>
      </c>
    </row>
    <row r="406" spans="2:9" ht="12.75">
      <c r="B406" s="48"/>
      <c r="C406" s="48"/>
      <c r="D406" s="48" t="s">
        <v>28</v>
      </c>
      <c r="E406" s="48"/>
      <c r="F406" s="48"/>
      <c r="G406" s="40">
        <f t="shared" si="31"/>
        <v>0</v>
      </c>
      <c r="H406" s="52">
        <f t="shared" si="32"/>
        <v>0</v>
      </c>
      <c r="I406" s="48">
        <f t="shared" si="33"/>
        <v>0</v>
      </c>
    </row>
    <row r="407" spans="2:9" ht="12.75">
      <c r="B407" s="48"/>
      <c r="C407" s="48"/>
      <c r="D407" s="48" t="s">
        <v>29</v>
      </c>
      <c r="E407" s="48"/>
      <c r="F407" s="48"/>
      <c r="G407" s="40">
        <f t="shared" si="31"/>
        <v>0</v>
      </c>
      <c r="H407" s="52">
        <f t="shared" si="32"/>
        <v>0</v>
      </c>
      <c r="I407" s="48">
        <f t="shared" si="33"/>
        <v>0</v>
      </c>
    </row>
    <row r="408" spans="2:9" ht="12.75">
      <c r="B408" s="48"/>
      <c r="C408" s="48"/>
      <c r="D408" s="48" t="s">
        <v>30</v>
      </c>
      <c r="E408" s="48"/>
      <c r="F408" s="48"/>
      <c r="G408" s="40">
        <f t="shared" si="31"/>
        <v>0</v>
      </c>
      <c r="H408" s="52">
        <f t="shared" si="32"/>
        <v>0</v>
      </c>
      <c r="I408" s="48">
        <f t="shared" si="33"/>
        <v>0</v>
      </c>
    </row>
    <row r="409" spans="2:9" ht="12.75">
      <c r="B409" s="48"/>
      <c r="C409" s="48"/>
      <c r="D409" s="48" t="s">
        <v>31</v>
      </c>
      <c r="E409" s="48"/>
      <c r="F409" s="48"/>
      <c r="G409" s="40">
        <f t="shared" si="31"/>
        <v>0</v>
      </c>
      <c r="H409" s="52">
        <f t="shared" si="32"/>
        <v>0</v>
      </c>
      <c r="I409" s="48">
        <f t="shared" si="33"/>
        <v>0</v>
      </c>
    </row>
    <row r="410" spans="2:9" ht="12.75">
      <c r="B410" s="48"/>
      <c r="C410" s="48"/>
      <c r="D410" s="48" t="s">
        <v>32</v>
      </c>
      <c r="E410" s="48"/>
      <c r="F410" s="48"/>
      <c r="G410" s="40">
        <f t="shared" si="31"/>
        <v>0</v>
      </c>
      <c r="H410" s="52">
        <f t="shared" si="32"/>
        <v>0</v>
      </c>
      <c r="I410" s="48">
        <f t="shared" si="33"/>
        <v>0</v>
      </c>
    </row>
    <row r="411" spans="2:9" ht="12.75">
      <c r="B411" s="48"/>
      <c r="C411" s="48"/>
      <c r="D411" s="48" t="s">
        <v>33</v>
      </c>
      <c r="E411" s="48"/>
      <c r="F411" s="48"/>
      <c r="G411" s="40">
        <f t="shared" si="31"/>
        <v>0</v>
      </c>
      <c r="H411" s="52">
        <f t="shared" si="32"/>
        <v>0</v>
      </c>
      <c r="I411" s="48">
        <f t="shared" si="33"/>
        <v>0</v>
      </c>
    </row>
    <row r="412" spans="2:9" ht="12.75">
      <c r="B412" s="48"/>
      <c r="C412" s="48"/>
      <c r="D412" s="48"/>
      <c r="E412" s="48"/>
      <c r="F412" s="48"/>
      <c r="G412" s="54"/>
      <c r="H412" s="53"/>
      <c r="I412" s="48"/>
    </row>
    <row r="413" spans="2:9" ht="12.75">
      <c r="B413" s="48"/>
      <c r="C413" s="48" t="s">
        <v>34</v>
      </c>
      <c r="D413" s="48"/>
      <c r="E413" s="48"/>
      <c r="F413" s="48"/>
      <c r="G413" s="40">
        <f>G348</f>
        <v>0</v>
      </c>
      <c r="H413" s="52">
        <f>(G413-I413)</f>
        <v>0</v>
      </c>
      <c r="I413" s="48">
        <f>SUM(J413:BA413)</f>
        <v>0</v>
      </c>
    </row>
    <row r="414" spans="2:9" ht="12.75">
      <c r="B414" s="48"/>
      <c r="C414" s="48"/>
      <c r="D414" s="48"/>
      <c r="E414" s="48"/>
      <c r="F414" s="48"/>
      <c r="G414" s="54"/>
      <c r="H414" s="53"/>
      <c r="I414" s="48"/>
    </row>
    <row r="415" spans="2:9" ht="12.75">
      <c r="B415" s="48"/>
      <c r="C415" s="48" t="s">
        <v>35</v>
      </c>
      <c r="D415" s="48"/>
      <c r="E415" s="48"/>
      <c r="F415" s="48"/>
      <c r="G415" s="40">
        <f>G350</f>
        <v>0</v>
      </c>
      <c r="H415" s="52">
        <f>(G415-I415)</f>
        <v>0</v>
      </c>
      <c r="I415" s="48">
        <f>SUM(J415:BA415)</f>
        <v>0</v>
      </c>
    </row>
    <row r="416" spans="2:9" ht="12.75">
      <c r="B416" s="48"/>
      <c r="C416" s="48"/>
      <c r="D416" s="48"/>
      <c r="E416" s="48"/>
      <c r="F416" s="48"/>
      <c r="G416" s="54"/>
      <c r="H416" s="53"/>
      <c r="I416" s="48"/>
    </row>
    <row r="417" spans="2:9" ht="12.75">
      <c r="B417" s="48"/>
      <c r="C417" s="48" t="s">
        <v>23</v>
      </c>
      <c r="D417" s="48"/>
      <c r="E417" s="48"/>
      <c r="F417" s="48"/>
      <c r="G417" s="13">
        <f>SUM(G418:G422)</f>
        <v>0</v>
      </c>
      <c r="H417" s="13">
        <f>SUM(H418:H422)</f>
        <v>0</v>
      </c>
      <c r="I417" s="48"/>
    </row>
    <row r="418" spans="2:9" ht="12.75">
      <c r="B418" s="48"/>
      <c r="C418" s="48"/>
      <c r="D418" s="48" t="s">
        <v>24</v>
      </c>
      <c r="E418" s="48"/>
      <c r="F418" s="48"/>
      <c r="G418" s="40">
        <f>G353</f>
        <v>0</v>
      </c>
      <c r="H418" s="52">
        <f aca="true" t="shared" si="34" ref="H418:H462">(G418-I418)</f>
        <v>0</v>
      </c>
      <c r="I418" s="48">
        <f>SUM(J418:BA418)</f>
        <v>0</v>
      </c>
    </row>
    <row r="419" spans="2:9" ht="12.75">
      <c r="B419" s="48"/>
      <c r="C419" s="48"/>
      <c r="D419" s="48" t="s">
        <v>25</v>
      </c>
      <c r="E419" s="48"/>
      <c r="F419" s="48"/>
      <c r="G419" s="40">
        <f>G354</f>
        <v>0</v>
      </c>
      <c r="H419" s="52">
        <f t="shared" si="34"/>
        <v>0</v>
      </c>
      <c r="I419" s="48">
        <f>SUM(J419:BA419)</f>
        <v>0</v>
      </c>
    </row>
    <row r="420" spans="2:9" ht="12.75">
      <c r="B420" s="48"/>
      <c r="C420" s="48"/>
      <c r="D420" s="48" t="s">
        <v>36</v>
      </c>
      <c r="E420" s="48"/>
      <c r="F420" s="48"/>
      <c r="G420" s="40">
        <f>G355</f>
        <v>0</v>
      </c>
      <c r="H420" s="52">
        <f t="shared" si="34"/>
        <v>0</v>
      </c>
      <c r="I420" s="48">
        <f>SUM(J420:BA420)</f>
        <v>0</v>
      </c>
    </row>
    <row r="421" spans="2:9" ht="12.75">
      <c r="B421" s="48"/>
      <c r="C421" s="48"/>
      <c r="D421" s="48" t="s">
        <v>26</v>
      </c>
      <c r="E421" s="48"/>
      <c r="F421" s="48"/>
      <c r="G421" s="40">
        <f>G356</f>
        <v>0</v>
      </c>
      <c r="H421" s="52">
        <f t="shared" si="34"/>
        <v>0</v>
      </c>
      <c r="I421" s="48">
        <f>SUM(J421:BA421)</f>
        <v>0</v>
      </c>
    </row>
    <row r="422" spans="2:9" ht="12.75">
      <c r="B422" s="48"/>
      <c r="C422" s="48"/>
      <c r="D422" s="48" t="s">
        <v>37</v>
      </c>
      <c r="E422" s="48"/>
      <c r="F422" s="48"/>
      <c r="G422" s="40">
        <f>G357</f>
        <v>0</v>
      </c>
      <c r="H422" s="52">
        <f t="shared" si="34"/>
        <v>0</v>
      </c>
      <c r="I422" s="48">
        <f>SUM(J422:BA422)</f>
        <v>0</v>
      </c>
    </row>
    <row r="423" spans="2:9" ht="12.75">
      <c r="B423" s="48"/>
      <c r="C423" s="48"/>
      <c r="D423" s="48"/>
      <c r="E423" s="48"/>
      <c r="F423" s="48"/>
      <c r="G423" s="54"/>
      <c r="H423" s="53"/>
      <c r="I423" s="48"/>
    </row>
    <row r="424" spans="2:9" ht="12.75">
      <c r="B424" s="48"/>
      <c r="C424" s="48" t="s">
        <v>38</v>
      </c>
      <c r="D424" s="48"/>
      <c r="E424" s="48"/>
      <c r="F424" s="48"/>
      <c r="G424" s="13">
        <f>SUM(G425:G430)</f>
        <v>0</v>
      </c>
      <c r="H424" s="13">
        <f>SUM(H425:H430)</f>
        <v>0</v>
      </c>
      <c r="I424" s="48"/>
    </row>
    <row r="425" spans="2:9" ht="12.75">
      <c r="B425" s="48"/>
      <c r="C425" s="48"/>
      <c r="D425" s="48" t="s">
        <v>39</v>
      </c>
      <c r="E425" s="48"/>
      <c r="F425" s="48"/>
      <c r="G425" s="40">
        <f aca="true" t="shared" si="35" ref="G425:G430">G360</f>
        <v>0</v>
      </c>
      <c r="H425" s="52">
        <f t="shared" si="34"/>
        <v>0</v>
      </c>
      <c r="I425" s="48">
        <f aca="true" t="shared" si="36" ref="I425:I430">SUM(J425:BA425)</f>
        <v>0</v>
      </c>
    </row>
    <row r="426" spans="2:9" ht="12.75">
      <c r="B426" s="48"/>
      <c r="C426" s="48"/>
      <c r="D426" s="48" t="s">
        <v>40</v>
      </c>
      <c r="E426" s="48"/>
      <c r="F426" s="48"/>
      <c r="G426" s="40">
        <f t="shared" si="35"/>
        <v>0</v>
      </c>
      <c r="H426" s="52">
        <f t="shared" si="34"/>
        <v>0</v>
      </c>
      <c r="I426" s="48">
        <f t="shared" si="36"/>
        <v>0</v>
      </c>
    </row>
    <row r="427" spans="2:9" ht="12.75">
      <c r="B427" s="48"/>
      <c r="C427" s="48"/>
      <c r="D427" s="48" t="s">
        <v>41</v>
      </c>
      <c r="E427" s="48"/>
      <c r="F427" s="48"/>
      <c r="G427" s="40">
        <f t="shared" si="35"/>
        <v>0</v>
      </c>
      <c r="H427" s="52">
        <f t="shared" si="34"/>
        <v>0</v>
      </c>
      <c r="I427" s="48">
        <f t="shared" si="36"/>
        <v>0</v>
      </c>
    </row>
    <row r="428" spans="2:9" ht="12.75">
      <c r="B428" s="48"/>
      <c r="C428" s="48"/>
      <c r="D428" s="48" t="s">
        <v>42</v>
      </c>
      <c r="E428" s="48"/>
      <c r="F428" s="48"/>
      <c r="G428" s="40">
        <f t="shared" si="35"/>
        <v>0</v>
      </c>
      <c r="H428" s="52">
        <f t="shared" si="34"/>
        <v>0</v>
      </c>
      <c r="I428" s="48">
        <f t="shared" si="36"/>
        <v>0</v>
      </c>
    </row>
    <row r="429" spans="2:9" ht="12.75">
      <c r="B429" s="48"/>
      <c r="C429" s="48"/>
      <c r="D429" s="48" t="s">
        <v>43</v>
      </c>
      <c r="E429" s="48"/>
      <c r="F429" s="48"/>
      <c r="G429" s="40">
        <f t="shared" si="35"/>
        <v>0</v>
      </c>
      <c r="H429" s="52">
        <f t="shared" si="34"/>
        <v>0</v>
      </c>
      <c r="I429" s="48">
        <f t="shared" si="36"/>
        <v>0</v>
      </c>
    </row>
    <row r="430" spans="2:9" ht="12.75">
      <c r="B430" s="48"/>
      <c r="C430" s="48"/>
      <c r="D430" s="48" t="s">
        <v>44</v>
      </c>
      <c r="E430" s="48"/>
      <c r="F430" s="48"/>
      <c r="G430" s="40">
        <f t="shared" si="35"/>
        <v>0</v>
      </c>
      <c r="H430" s="52">
        <f t="shared" si="34"/>
        <v>0</v>
      </c>
      <c r="I430" s="48">
        <f t="shared" si="36"/>
        <v>0</v>
      </c>
    </row>
    <row r="431" spans="2:9" ht="12.75">
      <c r="B431" s="48"/>
      <c r="C431" s="48"/>
      <c r="D431" s="48"/>
      <c r="E431" s="48"/>
      <c r="F431" s="48"/>
      <c r="G431" s="54"/>
      <c r="H431" s="53"/>
      <c r="I431" s="48"/>
    </row>
    <row r="432" spans="2:9" ht="12.75">
      <c r="B432" s="48"/>
      <c r="C432" s="48" t="s">
        <v>45</v>
      </c>
      <c r="D432" s="48"/>
      <c r="E432" s="48"/>
      <c r="F432" s="48"/>
      <c r="G432" s="13">
        <f>SUM(G433:G436)</f>
        <v>0</v>
      </c>
      <c r="H432" s="13">
        <f>SUM(H433:H436)</f>
        <v>0</v>
      </c>
      <c r="I432" s="48"/>
    </row>
    <row r="433" spans="2:9" ht="12.75">
      <c r="B433" s="48"/>
      <c r="C433" s="48"/>
      <c r="D433" s="48" t="s">
        <v>21</v>
      </c>
      <c r="E433" s="48"/>
      <c r="F433" s="48"/>
      <c r="G433" s="40">
        <f>G374</f>
        <v>0</v>
      </c>
      <c r="H433" s="52">
        <f t="shared" si="34"/>
        <v>0</v>
      </c>
      <c r="I433" s="48">
        <f>SUM(J433:BA433)</f>
        <v>0</v>
      </c>
    </row>
    <row r="434" spans="2:9" ht="12.75">
      <c r="B434" s="48"/>
      <c r="C434" s="48"/>
      <c r="D434" s="48" t="s">
        <v>46</v>
      </c>
      <c r="E434" s="48"/>
      <c r="F434" s="48"/>
      <c r="G434" s="40">
        <f>G369</f>
        <v>0</v>
      </c>
      <c r="H434" s="52">
        <f t="shared" si="34"/>
        <v>0</v>
      </c>
      <c r="I434" s="48">
        <f>SUM(J434:BA434)</f>
        <v>0</v>
      </c>
    </row>
    <row r="435" spans="2:9" ht="12.75">
      <c r="B435" s="48"/>
      <c r="C435" s="48"/>
      <c r="D435" s="48" t="s">
        <v>47</v>
      </c>
      <c r="E435" s="48"/>
      <c r="F435" s="48"/>
      <c r="G435" s="40">
        <f>G370</f>
        <v>0</v>
      </c>
      <c r="H435" s="52">
        <f t="shared" si="34"/>
        <v>0</v>
      </c>
      <c r="I435" s="48">
        <f>SUM(J435:BA435)</f>
        <v>0</v>
      </c>
    </row>
    <row r="436" spans="2:9" ht="12.75">
      <c r="B436" s="48"/>
      <c r="C436" s="48"/>
      <c r="D436" s="48" t="s">
        <v>3</v>
      </c>
      <c r="E436" s="48"/>
      <c r="F436" s="48"/>
      <c r="G436" s="40">
        <f>G371</f>
        <v>0</v>
      </c>
      <c r="H436" s="52">
        <f t="shared" si="34"/>
        <v>0</v>
      </c>
      <c r="I436" s="48">
        <f>SUM(J436:BA436)</f>
        <v>0</v>
      </c>
    </row>
    <row r="437" spans="2:9" ht="12.75">
      <c r="B437" s="48"/>
      <c r="C437" s="48"/>
      <c r="D437" s="48"/>
      <c r="E437" s="48"/>
      <c r="F437" s="48"/>
      <c r="G437" s="54"/>
      <c r="H437" s="53"/>
      <c r="I437" s="48"/>
    </row>
    <row r="438" spans="2:9" ht="12.75">
      <c r="B438" s="48"/>
      <c r="C438" s="48" t="s">
        <v>48</v>
      </c>
      <c r="D438" s="48"/>
      <c r="E438" s="48"/>
      <c r="F438" s="48"/>
      <c r="G438" s="13">
        <f>SUM(G439:G441)</f>
        <v>0</v>
      </c>
      <c r="H438" s="13">
        <f>SUM(H439:H441)</f>
        <v>0</v>
      </c>
      <c r="I438" s="48"/>
    </row>
    <row r="439" spans="2:9" ht="12.75">
      <c r="B439" s="48"/>
      <c r="C439" s="48"/>
      <c r="D439" s="48" t="s">
        <v>21</v>
      </c>
      <c r="E439" s="48"/>
      <c r="F439" s="48"/>
      <c r="G439" s="40">
        <f>G374</f>
        <v>0</v>
      </c>
      <c r="H439" s="52">
        <f t="shared" si="34"/>
        <v>0</v>
      </c>
      <c r="I439" s="48">
        <f>SUM(J439:BA439)</f>
        <v>0</v>
      </c>
    </row>
    <row r="440" spans="2:9" ht="12.75">
      <c r="B440" s="48"/>
      <c r="C440" s="48"/>
      <c r="D440" s="48" t="s">
        <v>49</v>
      </c>
      <c r="E440" s="48"/>
      <c r="F440" s="48"/>
      <c r="G440" s="40">
        <f>G375</f>
        <v>0</v>
      </c>
      <c r="H440" s="52">
        <f t="shared" si="34"/>
        <v>0</v>
      </c>
      <c r="I440" s="48">
        <f>SUM(J440:BA440)</f>
        <v>0</v>
      </c>
    </row>
    <row r="441" spans="2:9" ht="12.75">
      <c r="B441" s="48"/>
      <c r="C441" s="48"/>
      <c r="D441" s="48" t="s">
        <v>3</v>
      </c>
      <c r="E441" s="48"/>
      <c r="F441" s="48"/>
      <c r="G441" s="40">
        <f>G376</f>
        <v>0</v>
      </c>
      <c r="H441" s="52">
        <f t="shared" si="34"/>
        <v>0</v>
      </c>
      <c r="I441" s="48">
        <f>SUM(J441:BA441)</f>
        <v>0</v>
      </c>
    </row>
    <row r="442" spans="2:9" ht="12.75">
      <c r="B442" s="48"/>
      <c r="C442" s="48"/>
      <c r="D442" s="48"/>
      <c r="E442" s="48"/>
      <c r="F442" s="48"/>
      <c r="G442" s="54"/>
      <c r="H442" s="53"/>
      <c r="I442" s="48"/>
    </row>
    <row r="443" spans="2:9" ht="12.75">
      <c r="B443" s="48"/>
      <c r="C443" s="48" t="s">
        <v>21</v>
      </c>
      <c r="D443" s="48"/>
      <c r="E443" s="48"/>
      <c r="F443" s="48"/>
      <c r="G443" s="13">
        <f>SUM(G444:G445)</f>
        <v>0</v>
      </c>
      <c r="H443" s="13">
        <f>SUM(H444:H445)</f>
        <v>0</v>
      </c>
      <c r="I443" s="48"/>
    </row>
    <row r="444" spans="2:9" ht="12.75">
      <c r="B444" s="48"/>
      <c r="C444" s="48"/>
      <c r="D444" s="48" t="s">
        <v>50</v>
      </c>
      <c r="E444" s="48"/>
      <c r="F444" s="48"/>
      <c r="G444" s="40">
        <f>G379</f>
        <v>0</v>
      </c>
      <c r="H444" s="52">
        <f t="shared" si="34"/>
        <v>0</v>
      </c>
      <c r="I444" s="48">
        <f>SUM(J444:BA444)</f>
        <v>0</v>
      </c>
    </row>
    <row r="445" spans="2:9" ht="12.75">
      <c r="B445" s="48"/>
      <c r="C445" s="48"/>
      <c r="D445" s="48" t="s">
        <v>51</v>
      </c>
      <c r="E445" s="48"/>
      <c r="F445" s="48"/>
      <c r="G445" s="40">
        <f>G380</f>
        <v>0</v>
      </c>
      <c r="H445" s="52">
        <f t="shared" si="34"/>
        <v>0</v>
      </c>
      <c r="I445" s="48">
        <f>SUM(J445:BA445)</f>
        <v>0</v>
      </c>
    </row>
    <row r="446" spans="2:9" ht="12.75">
      <c r="B446" s="48"/>
      <c r="C446" s="48"/>
      <c r="D446" s="48"/>
      <c r="E446" s="48"/>
      <c r="F446" s="48"/>
      <c r="G446" s="54"/>
      <c r="H446" s="53"/>
      <c r="I446" s="48"/>
    </row>
    <row r="447" spans="2:9" ht="12.75">
      <c r="B447" s="48"/>
      <c r="C447" s="48" t="s">
        <v>52</v>
      </c>
      <c r="D447" s="48"/>
      <c r="E447" s="48"/>
      <c r="F447" s="48"/>
      <c r="G447" s="13">
        <f>SUM(G448:G452)</f>
        <v>0</v>
      </c>
      <c r="H447" s="13">
        <f>SUM(H448:H452)</f>
        <v>0</v>
      </c>
      <c r="I447" s="48"/>
    </row>
    <row r="448" spans="2:9" ht="12.75">
      <c r="B448" s="48"/>
      <c r="C448" s="48"/>
      <c r="D448" s="48" t="s">
        <v>53</v>
      </c>
      <c r="E448" s="48"/>
      <c r="F448" s="48"/>
      <c r="G448" s="40">
        <f>G383</f>
        <v>0</v>
      </c>
      <c r="H448" s="52">
        <f t="shared" si="34"/>
        <v>0</v>
      </c>
      <c r="I448" s="48">
        <f>SUM(J448:BA448)</f>
        <v>0</v>
      </c>
    </row>
    <row r="449" spans="2:9" ht="12.75">
      <c r="B449" s="48"/>
      <c r="C449" s="48"/>
      <c r="D449" s="48" t="s">
        <v>54</v>
      </c>
      <c r="E449" s="48"/>
      <c r="F449" s="48"/>
      <c r="G449" s="40">
        <f>G384</f>
        <v>0</v>
      </c>
      <c r="H449" s="52">
        <f t="shared" si="34"/>
        <v>0</v>
      </c>
      <c r="I449" s="48">
        <f>SUM(J449:BA449)</f>
        <v>0</v>
      </c>
    </row>
    <row r="450" spans="2:9" ht="12.75">
      <c r="B450" s="48"/>
      <c r="C450" s="48"/>
      <c r="D450" s="48" t="s">
        <v>55</v>
      </c>
      <c r="E450" s="48"/>
      <c r="F450" s="48"/>
      <c r="G450" s="40">
        <f>G385</f>
        <v>0</v>
      </c>
      <c r="H450" s="52">
        <f t="shared" si="34"/>
        <v>0</v>
      </c>
      <c r="I450" s="48">
        <f>SUM(J450:BA450)</f>
        <v>0</v>
      </c>
    </row>
    <row r="451" spans="2:9" ht="12.75">
      <c r="B451" s="48"/>
      <c r="C451" s="48"/>
      <c r="D451" s="48" t="s">
        <v>56</v>
      </c>
      <c r="E451" s="48"/>
      <c r="F451" s="48"/>
      <c r="G451" s="40">
        <f>G386</f>
        <v>0</v>
      </c>
      <c r="H451" s="52">
        <f t="shared" si="34"/>
        <v>0</v>
      </c>
      <c r="I451" s="48">
        <f>SUM(J451:BA451)</f>
        <v>0</v>
      </c>
    </row>
    <row r="452" spans="2:9" ht="12.75">
      <c r="B452" s="48"/>
      <c r="C452" s="48"/>
      <c r="D452" s="48" t="s">
        <v>3</v>
      </c>
      <c r="E452" s="48"/>
      <c r="F452" s="48"/>
      <c r="G452" s="40">
        <f>G387</f>
        <v>0</v>
      </c>
      <c r="H452" s="52">
        <f t="shared" si="34"/>
        <v>0</v>
      </c>
      <c r="I452" s="48">
        <f>SUM(J452:BA452)</f>
        <v>0</v>
      </c>
    </row>
    <row r="453" spans="2:9" ht="12.75">
      <c r="B453" s="48"/>
      <c r="C453" s="48"/>
      <c r="D453" s="48"/>
      <c r="E453" s="48"/>
      <c r="F453" s="48"/>
      <c r="G453" s="54"/>
      <c r="H453" s="53"/>
      <c r="I453" s="48"/>
    </row>
    <row r="454" spans="2:9" ht="12.75">
      <c r="B454" s="48"/>
      <c r="C454" s="48" t="s">
        <v>57</v>
      </c>
      <c r="D454" s="48"/>
      <c r="E454" s="48"/>
      <c r="F454" s="48"/>
      <c r="G454" s="13">
        <f>SUM(G455:G456)</f>
        <v>100</v>
      </c>
      <c r="H454" s="13">
        <f>SUM(H455:H456)</f>
        <v>100</v>
      </c>
      <c r="I454" s="48"/>
    </row>
    <row r="455" spans="2:9" ht="12.75">
      <c r="B455" s="48"/>
      <c r="C455" s="48"/>
      <c r="D455" s="48" t="s">
        <v>58</v>
      </c>
      <c r="E455" s="48"/>
      <c r="F455" s="48"/>
      <c r="G455" s="40">
        <v>100</v>
      </c>
      <c r="H455" s="52">
        <f t="shared" si="34"/>
        <v>100</v>
      </c>
      <c r="I455" s="48">
        <f>SUM(J455:BA455)</f>
        <v>0</v>
      </c>
    </row>
    <row r="456" spans="2:9" ht="12.75">
      <c r="B456" s="48"/>
      <c r="C456" s="48"/>
      <c r="D456" s="48" t="s">
        <v>59</v>
      </c>
      <c r="E456" s="48"/>
      <c r="F456" s="48"/>
      <c r="G456" s="40">
        <f>G391</f>
        <v>0</v>
      </c>
      <c r="H456" s="52">
        <f t="shared" si="34"/>
        <v>0</v>
      </c>
      <c r="I456" s="48">
        <f>SUM(J456:BA456)</f>
        <v>0</v>
      </c>
    </row>
    <row r="457" spans="2:9" ht="12.75">
      <c r="B457" s="48"/>
      <c r="C457" s="48"/>
      <c r="D457" s="48"/>
      <c r="E457" s="48"/>
      <c r="F457" s="48"/>
      <c r="G457" s="54"/>
      <c r="H457" s="53"/>
      <c r="I457" s="48"/>
    </row>
    <row r="458" spans="2:9" ht="12.75">
      <c r="B458" s="48"/>
      <c r="C458" s="48" t="s">
        <v>61</v>
      </c>
      <c r="D458" s="48"/>
      <c r="E458" s="48"/>
      <c r="F458" s="48"/>
      <c r="G458" s="40">
        <f>G393</f>
        <v>0</v>
      </c>
      <c r="H458" s="52">
        <f t="shared" si="34"/>
        <v>0</v>
      </c>
      <c r="I458" s="48">
        <f>SUM(J458:BA458)</f>
        <v>0</v>
      </c>
    </row>
    <row r="459" spans="2:9" ht="12.75">
      <c r="B459" s="48"/>
      <c r="C459" s="48" t="s">
        <v>62</v>
      </c>
      <c r="D459" s="48"/>
      <c r="E459" s="48"/>
      <c r="F459" s="48"/>
      <c r="G459" s="40">
        <f>G394</f>
        <v>0</v>
      </c>
      <c r="H459" s="52">
        <f t="shared" si="34"/>
        <v>0</v>
      </c>
      <c r="I459" s="48">
        <f>SUM(J459:BA459)</f>
        <v>0</v>
      </c>
    </row>
    <row r="460" spans="2:9" ht="12.75">
      <c r="B460" s="48"/>
      <c r="C460" s="48" t="s">
        <v>63</v>
      </c>
      <c r="D460" s="48"/>
      <c r="E460" s="48"/>
      <c r="F460" s="48"/>
      <c r="G460" s="40">
        <f>G395</f>
        <v>0</v>
      </c>
      <c r="H460" s="52">
        <f t="shared" si="34"/>
        <v>0</v>
      </c>
      <c r="I460" s="48">
        <f>SUM(J460:BA460)</f>
        <v>0</v>
      </c>
    </row>
    <row r="461" spans="2:9" ht="12.75">
      <c r="B461" s="48"/>
      <c r="C461" s="48" t="s">
        <v>64</v>
      </c>
      <c r="D461" s="48"/>
      <c r="E461" s="48"/>
      <c r="F461" s="48"/>
      <c r="G461" s="40">
        <f>G396</f>
        <v>0</v>
      </c>
      <c r="H461" s="52">
        <f t="shared" si="34"/>
        <v>0</v>
      </c>
      <c r="I461" s="48">
        <f>SUM(J461:BA461)</f>
        <v>0</v>
      </c>
    </row>
    <row r="462" spans="2:9" ht="12.75">
      <c r="B462" s="48"/>
      <c r="C462" s="48" t="s">
        <v>60</v>
      </c>
      <c r="D462" s="48"/>
      <c r="E462" s="48"/>
      <c r="F462" s="48"/>
      <c r="G462" s="40">
        <f>G397</f>
        <v>0</v>
      </c>
      <c r="H462" s="52">
        <f t="shared" si="34"/>
        <v>0</v>
      </c>
      <c r="I462" s="48">
        <f>SUM(J462:BA462)</f>
        <v>0</v>
      </c>
    </row>
    <row r="463" spans="2:9" ht="12.75">
      <c r="B463" s="48"/>
      <c r="C463" s="48"/>
      <c r="D463" s="48"/>
      <c r="E463" s="48"/>
      <c r="F463" s="48"/>
      <c r="G463" s="35"/>
      <c r="H463" s="35"/>
      <c r="I463" s="48"/>
    </row>
    <row r="464" spans="2:9" ht="12.75">
      <c r="B464" s="48"/>
      <c r="C464" s="48"/>
      <c r="D464" s="48"/>
      <c r="E464" s="55" t="s">
        <v>115</v>
      </c>
      <c r="F464" s="48"/>
      <c r="G464" s="13">
        <f>G9</f>
        <v>0</v>
      </c>
      <c r="H464" s="13"/>
      <c r="I464" s="48"/>
    </row>
    <row r="465" ht="25.5">
      <c r="B465" s="60" t="s">
        <v>121</v>
      </c>
    </row>
    <row r="466" spans="2:10" ht="15.75">
      <c r="B466" s="6" t="s">
        <v>114</v>
      </c>
      <c r="E466" s="23">
        <f>(E401+31)</f>
        <v>43012</v>
      </c>
      <c r="G466" s="49" t="s">
        <v>118</v>
      </c>
      <c r="H466" s="49" t="s">
        <v>119</v>
      </c>
      <c r="I466" s="50" t="s">
        <v>116</v>
      </c>
      <c r="J466" s="48" t="s">
        <v>117</v>
      </c>
    </row>
    <row r="467" spans="2:9" ht="12.75">
      <c r="B467" s="48"/>
      <c r="C467" s="48" t="s">
        <v>22</v>
      </c>
      <c r="D467" s="48"/>
      <c r="E467" s="48"/>
      <c r="F467" s="48"/>
      <c r="G467" s="13">
        <f>SUM(G468:G476)</f>
        <v>890</v>
      </c>
      <c r="H467" s="13">
        <f>SUM(H468:H476)</f>
        <v>890</v>
      </c>
      <c r="I467" s="48"/>
    </row>
    <row r="468" spans="2:9" ht="12.75">
      <c r="B468" s="48"/>
      <c r="C468" s="48"/>
      <c r="D468" s="48" t="s">
        <v>20</v>
      </c>
      <c r="E468" s="48"/>
      <c r="F468" s="48"/>
      <c r="G468" s="40">
        <v>890</v>
      </c>
      <c r="H468" s="52">
        <f aca="true" t="shared" si="37" ref="H468:H476">(G468-I468)</f>
        <v>890</v>
      </c>
      <c r="I468" s="48">
        <f aca="true" t="shared" si="38" ref="I468:I476">SUM(J468:BA468)</f>
        <v>0</v>
      </c>
    </row>
    <row r="469" spans="2:9" ht="12.75">
      <c r="B469" s="48"/>
      <c r="C469" s="48"/>
      <c r="D469" s="48" t="s">
        <v>21</v>
      </c>
      <c r="E469" s="48"/>
      <c r="F469" s="48"/>
      <c r="G469" s="40">
        <f aca="true" t="shared" si="39" ref="G469:G476">G404</f>
        <v>0</v>
      </c>
      <c r="H469" s="52">
        <f t="shared" si="37"/>
        <v>0</v>
      </c>
      <c r="I469" s="48">
        <f t="shared" si="38"/>
        <v>0</v>
      </c>
    </row>
    <row r="470" spans="2:9" ht="12.75">
      <c r="B470" s="48"/>
      <c r="C470" s="48"/>
      <c r="D470" s="48" t="s">
        <v>27</v>
      </c>
      <c r="E470" s="48"/>
      <c r="F470" s="48"/>
      <c r="G470" s="40">
        <f t="shared" si="39"/>
        <v>0</v>
      </c>
      <c r="H470" s="52">
        <f t="shared" si="37"/>
        <v>0</v>
      </c>
      <c r="I470" s="48">
        <f t="shared" si="38"/>
        <v>0</v>
      </c>
    </row>
    <row r="471" spans="2:9" ht="12.75">
      <c r="B471" s="48"/>
      <c r="C471" s="48"/>
      <c r="D471" s="48" t="s">
        <v>28</v>
      </c>
      <c r="E471" s="48"/>
      <c r="F471" s="48"/>
      <c r="G471" s="40">
        <f t="shared" si="39"/>
        <v>0</v>
      </c>
      <c r="H471" s="52">
        <f t="shared" si="37"/>
        <v>0</v>
      </c>
      <c r="I471" s="48">
        <f t="shared" si="38"/>
        <v>0</v>
      </c>
    </row>
    <row r="472" spans="2:9" ht="12.75">
      <c r="B472" s="48"/>
      <c r="C472" s="48"/>
      <c r="D472" s="48" t="s">
        <v>29</v>
      </c>
      <c r="E472" s="48"/>
      <c r="F472" s="48"/>
      <c r="G472" s="40">
        <f t="shared" si="39"/>
        <v>0</v>
      </c>
      <c r="H472" s="52">
        <f t="shared" si="37"/>
        <v>0</v>
      </c>
      <c r="I472" s="48">
        <f t="shared" si="38"/>
        <v>0</v>
      </c>
    </row>
    <row r="473" spans="2:9" ht="12.75">
      <c r="B473" s="48"/>
      <c r="C473" s="48"/>
      <c r="D473" s="48" t="s">
        <v>30</v>
      </c>
      <c r="E473" s="48"/>
      <c r="F473" s="48"/>
      <c r="G473" s="40">
        <f t="shared" si="39"/>
        <v>0</v>
      </c>
      <c r="H473" s="52">
        <f t="shared" si="37"/>
        <v>0</v>
      </c>
      <c r="I473" s="48">
        <f t="shared" si="38"/>
        <v>0</v>
      </c>
    </row>
    <row r="474" spans="2:9" ht="12.75">
      <c r="B474" s="48"/>
      <c r="C474" s="48"/>
      <c r="D474" s="48" t="s">
        <v>31</v>
      </c>
      <c r="E474" s="48"/>
      <c r="F474" s="48"/>
      <c r="G474" s="40">
        <f t="shared" si="39"/>
        <v>0</v>
      </c>
      <c r="H474" s="52">
        <f t="shared" si="37"/>
        <v>0</v>
      </c>
      <c r="I474" s="48">
        <f t="shared" si="38"/>
        <v>0</v>
      </c>
    </row>
    <row r="475" spans="2:9" ht="12.75">
      <c r="B475" s="48"/>
      <c r="C475" s="48"/>
      <c r="D475" s="48" t="s">
        <v>32</v>
      </c>
      <c r="E475" s="48"/>
      <c r="F475" s="48"/>
      <c r="G475" s="40">
        <f t="shared" si="39"/>
        <v>0</v>
      </c>
      <c r="H475" s="52">
        <f t="shared" si="37"/>
        <v>0</v>
      </c>
      <c r="I475" s="48">
        <f t="shared" si="38"/>
        <v>0</v>
      </c>
    </row>
    <row r="476" spans="2:9" ht="12.75">
      <c r="B476" s="48"/>
      <c r="C476" s="48"/>
      <c r="D476" s="48" t="s">
        <v>33</v>
      </c>
      <c r="E476" s="48"/>
      <c r="F476" s="48"/>
      <c r="G476" s="40">
        <f t="shared" si="39"/>
        <v>0</v>
      </c>
      <c r="H476" s="52">
        <f t="shared" si="37"/>
        <v>0</v>
      </c>
      <c r="I476" s="48">
        <f t="shared" si="38"/>
        <v>0</v>
      </c>
    </row>
    <row r="477" spans="2:9" ht="12.75">
      <c r="B477" s="48"/>
      <c r="C477" s="48"/>
      <c r="D477" s="48"/>
      <c r="E477" s="48"/>
      <c r="F477" s="48"/>
      <c r="G477" s="54"/>
      <c r="H477" s="53"/>
      <c r="I477" s="48"/>
    </row>
    <row r="478" spans="2:9" ht="12.75">
      <c r="B478" s="48"/>
      <c r="C478" s="48" t="s">
        <v>34</v>
      </c>
      <c r="D478" s="48"/>
      <c r="E478" s="48"/>
      <c r="F478" s="48"/>
      <c r="G478" s="40">
        <f>G413</f>
        <v>0</v>
      </c>
      <c r="H478" s="52">
        <f>(G478-I478)</f>
        <v>0</v>
      </c>
      <c r="I478" s="48">
        <f>SUM(J478:BA478)</f>
        <v>0</v>
      </c>
    </row>
    <row r="479" spans="2:9" ht="12.75">
      <c r="B479" s="48"/>
      <c r="C479" s="48"/>
      <c r="D479" s="48"/>
      <c r="E479" s="48"/>
      <c r="F479" s="48"/>
      <c r="G479" s="54"/>
      <c r="H479" s="53"/>
      <c r="I479" s="48"/>
    </row>
    <row r="480" spans="2:9" ht="12.75">
      <c r="B480" s="48"/>
      <c r="C480" s="48" t="s">
        <v>35</v>
      </c>
      <c r="D480" s="48"/>
      <c r="E480" s="48"/>
      <c r="F480" s="48"/>
      <c r="G480" s="40">
        <f>G415</f>
        <v>0</v>
      </c>
      <c r="H480" s="52">
        <f>(G480-I480)</f>
        <v>0</v>
      </c>
      <c r="I480" s="48">
        <f>SUM(J480:BA480)</f>
        <v>0</v>
      </c>
    </row>
    <row r="481" spans="2:9" ht="12.75">
      <c r="B481" s="48"/>
      <c r="C481" s="48"/>
      <c r="D481" s="48"/>
      <c r="E481" s="48"/>
      <c r="F481" s="48"/>
      <c r="G481" s="54"/>
      <c r="H481" s="53"/>
      <c r="I481" s="48"/>
    </row>
    <row r="482" spans="2:9" ht="12.75">
      <c r="B482" s="48"/>
      <c r="C482" s="48" t="s">
        <v>23</v>
      </c>
      <c r="D482" s="48"/>
      <c r="E482" s="48"/>
      <c r="F482" s="48"/>
      <c r="G482" s="13">
        <f>SUM(G483:G487)</f>
        <v>0</v>
      </c>
      <c r="H482" s="13">
        <f>SUM(H483:H487)</f>
        <v>0</v>
      </c>
      <c r="I482" s="48"/>
    </row>
    <row r="483" spans="2:9" ht="12.75">
      <c r="B483" s="48"/>
      <c r="C483" s="48"/>
      <c r="D483" s="48" t="s">
        <v>24</v>
      </c>
      <c r="E483" s="48"/>
      <c r="F483" s="48"/>
      <c r="G483" s="40">
        <f>G418</f>
        <v>0</v>
      </c>
      <c r="H483" s="52">
        <f aca="true" t="shared" si="40" ref="H483:H527">(G483-I483)</f>
        <v>0</v>
      </c>
      <c r="I483" s="48">
        <f>SUM(J483:BA483)</f>
        <v>0</v>
      </c>
    </row>
    <row r="484" spans="2:9" ht="12.75">
      <c r="B484" s="48"/>
      <c r="C484" s="48"/>
      <c r="D484" s="48" t="s">
        <v>25</v>
      </c>
      <c r="E484" s="48"/>
      <c r="F484" s="48"/>
      <c r="G484" s="40">
        <f>G419</f>
        <v>0</v>
      </c>
      <c r="H484" s="52">
        <f t="shared" si="40"/>
        <v>0</v>
      </c>
      <c r="I484" s="48">
        <f>SUM(J484:BA484)</f>
        <v>0</v>
      </c>
    </row>
    <row r="485" spans="2:9" ht="12.75">
      <c r="B485" s="48"/>
      <c r="C485" s="48"/>
      <c r="D485" s="48" t="s">
        <v>36</v>
      </c>
      <c r="E485" s="48"/>
      <c r="F485" s="48"/>
      <c r="G485" s="40">
        <f>G420</f>
        <v>0</v>
      </c>
      <c r="H485" s="52">
        <f t="shared" si="40"/>
        <v>0</v>
      </c>
      <c r="I485" s="48">
        <f>SUM(J485:BA485)</f>
        <v>0</v>
      </c>
    </row>
    <row r="486" spans="2:9" ht="12.75">
      <c r="B486" s="48"/>
      <c r="C486" s="48"/>
      <c r="D486" s="48" t="s">
        <v>26</v>
      </c>
      <c r="E486" s="48"/>
      <c r="F486" s="48"/>
      <c r="G486" s="40">
        <f>G421</f>
        <v>0</v>
      </c>
      <c r="H486" s="52">
        <f t="shared" si="40"/>
        <v>0</v>
      </c>
      <c r="I486" s="48">
        <f>SUM(J486:BA486)</f>
        <v>0</v>
      </c>
    </row>
    <row r="487" spans="2:9" ht="12.75">
      <c r="B487" s="48"/>
      <c r="C487" s="48"/>
      <c r="D487" s="48" t="s">
        <v>37</v>
      </c>
      <c r="E487" s="48"/>
      <c r="F487" s="48"/>
      <c r="G487" s="40">
        <f>G422</f>
        <v>0</v>
      </c>
      <c r="H487" s="52">
        <f t="shared" si="40"/>
        <v>0</v>
      </c>
      <c r="I487" s="48">
        <f>SUM(J487:BA487)</f>
        <v>0</v>
      </c>
    </row>
    <row r="488" spans="2:9" ht="12.75">
      <c r="B488" s="48"/>
      <c r="C488" s="48"/>
      <c r="D488" s="48"/>
      <c r="E488" s="48"/>
      <c r="F488" s="48"/>
      <c r="G488" s="54"/>
      <c r="H488" s="53"/>
      <c r="I488" s="48"/>
    </row>
    <row r="489" spans="2:9" ht="12.75">
      <c r="B489" s="48"/>
      <c r="C489" s="48" t="s">
        <v>38</v>
      </c>
      <c r="D489" s="48"/>
      <c r="E489" s="48"/>
      <c r="F489" s="48"/>
      <c r="G489" s="13">
        <f>SUM(G490:G495)</f>
        <v>0</v>
      </c>
      <c r="H489" s="13">
        <f>SUM(H490:H495)</f>
        <v>0</v>
      </c>
      <c r="I489" s="48"/>
    </row>
    <row r="490" spans="2:9" ht="12.75">
      <c r="B490" s="48"/>
      <c r="C490" s="48"/>
      <c r="D490" s="48" t="s">
        <v>39</v>
      </c>
      <c r="E490" s="48"/>
      <c r="F490" s="48"/>
      <c r="G490" s="40">
        <f aca="true" t="shared" si="41" ref="G490:G495">G425</f>
        <v>0</v>
      </c>
      <c r="H490" s="52">
        <f t="shared" si="40"/>
        <v>0</v>
      </c>
      <c r="I490" s="48">
        <f aca="true" t="shared" si="42" ref="I490:I495">SUM(J490:BA490)</f>
        <v>0</v>
      </c>
    </row>
    <row r="491" spans="2:9" ht="12.75">
      <c r="B491" s="48"/>
      <c r="C491" s="48"/>
      <c r="D491" s="48" t="s">
        <v>40</v>
      </c>
      <c r="E491" s="48"/>
      <c r="F491" s="48"/>
      <c r="G491" s="40">
        <f t="shared" si="41"/>
        <v>0</v>
      </c>
      <c r="H491" s="52">
        <f t="shared" si="40"/>
        <v>0</v>
      </c>
      <c r="I491" s="48">
        <f t="shared" si="42"/>
        <v>0</v>
      </c>
    </row>
    <row r="492" spans="2:9" ht="12.75">
      <c r="B492" s="48"/>
      <c r="C492" s="48"/>
      <c r="D492" s="48" t="s">
        <v>41</v>
      </c>
      <c r="E492" s="48"/>
      <c r="F492" s="48"/>
      <c r="G492" s="40">
        <f t="shared" si="41"/>
        <v>0</v>
      </c>
      <c r="H492" s="52">
        <f t="shared" si="40"/>
        <v>0</v>
      </c>
      <c r="I492" s="48">
        <f t="shared" si="42"/>
        <v>0</v>
      </c>
    </row>
    <row r="493" spans="2:9" ht="12.75">
      <c r="B493" s="48"/>
      <c r="C493" s="48"/>
      <c r="D493" s="48" t="s">
        <v>42</v>
      </c>
      <c r="E493" s="48"/>
      <c r="F493" s="48"/>
      <c r="G493" s="40">
        <f t="shared" si="41"/>
        <v>0</v>
      </c>
      <c r="H493" s="52">
        <f t="shared" si="40"/>
        <v>0</v>
      </c>
      <c r="I493" s="48">
        <f t="shared" si="42"/>
        <v>0</v>
      </c>
    </row>
    <row r="494" spans="2:9" ht="12.75">
      <c r="B494" s="48"/>
      <c r="C494" s="48"/>
      <c r="D494" s="48" t="s">
        <v>43</v>
      </c>
      <c r="E494" s="48"/>
      <c r="F494" s="48"/>
      <c r="G494" s="40">
        <f t="shared" si="41"/>
        <v>0</v>
      </c>
      <c r="H494" s="52">
        <f t="shared" si="40"/>
        <v>0</v>
      </c>
      <c r="I494" s="48">
        <f t="shared" si="42"/>
        <v>0</v>
      </c>
    </row>
    <row r="495" spans="2:9" ht="12.75">
      <c r="B495" s="48"/>
      <c r="C495" s="48"/>
      <c r="D495" s="48" t="s">
        <v>44</v>
      </c>
      <c r="E495" s="48"/>
      <c r="F495" s="48"/>
      <c r="G495" s="40">
        <f t="shared" si="41"/>
        <v>0</v>
      </c>
      <c r="H495" s="52">
        <f t="shared" si="40"/>
        <v>0</v>
      </c>
      <c r="I495" s="48">
        <f t="shared" si="42"/>
        <v>0</v>
      </c>
    </row>
    <row r="496" spans="2:9" ht="12.75">
      <c r="B496" s="48"/>
      <c r="C496" s="48"/>
      <c r="D496" s="48"/>
      <c r="E496" s="48"/>
      <c r="F496" s="48"/>
      <c r="G496" s="54"/>
      <c r="H496" s="53"/>
      <c r="I496" s="48"/>
    </row>
    <row r="497" spans="2:9" ht="12.75">
      <c r="B497" s="48"/>
      <c r="C497" s="48" t="s">
        <v>45</v>
      </c>
      <c r="D497" s="48"/>
      <c r="E497" s="48"/>
      <c r="F497" s="48"/>
      <c r="G497" s="13">
        <f>SUM(G498:G501)</f>
        <v>0</v>
      </c>
      <c r="H497" s="13">
        <f>SUM(H498:H501)</f>
        <v>0</v>
      </c>
      <c r="I497" s="48"/>
    </row>
    <row r="498" spans="2:9" ht="12.75">
      <c r="B498" s="48"/>
      <c r="C498" s="48"/>
      <c r="D498" s="48" t="s">
        <v>21</v>
      </c>
      <c r="E498" s="48"/>
      <c r="F498" s="48"/>
      <c r="G498" s="40">
        <f>G439</f>
        <v>0</v>
      </c>
      <c r="H498" s="52">
        <f t="shared" si="40"/>
        <v>0</v>
      </c>
      <c r="I498" s="48">
        <f>SUM(J498:BA498)</f>
        <v>0</v>
      </c>
    </row>
    <row r="499" spans="2:9" ht="12.75">
      <c r="B499" s="48"/>
      <c r="C499" s="48"/>
      <c r="D499" s="48" t="s">
        <v>46</v>
      </c>
      <c r="E499" s="48"/>
      <c r="F499" s="48"/>
      <c r="G499" s="40">
        <f>G434</f>
        <v>0</v>
      </c>
      <c r="H499" s="52">
        <f t="shared" si="40"/>
        <v>0</v>
      </c>
      <c r="I499" s="48">
        <f>SUM(J499:BA499)</f>
        <v>0</v>
      </c>
    </row>
    <row r="500" spans="2:9" ht="12.75">
      <c r="B500" s="48"/>
      <c r="C500" s="48"/>
      <c r="D500" s="48" t="s">
        <v>47</v>
      </c>
      <c r="E500" s="48"/>
      <c r="F500" s="48"/>
      <c r="G500" s="40">
        <f>G435</f>
        <v>0</v>
      </c>
      <c r="H500" s="52">
        <f t="shared" si="40"/>
        <v>0</v>
      </c>
      <c r="I500" s="48">
        <f>SUM(J500:BA500)</f>
        <v>0</v>
      </c>
    </row>
    <row r="501" spans="2:9" ht="12.75">
      <c r="B501" s="48"/>
      <c r="C501" s="48"/>
      <c r="D501" s="48" t="s">
        <v>3</v>
      </c>
      <c r="E501" s="48"/>
      <c r="F501" s="48"/>
      <c r="G501" s="40">
        <f>G436</f>
        <v>0</v>
      </c>
      <c r="H501" s="52">
        <f t="shared" si="40"/>
        <v>0</v>
      </c>
      <c r="I501" s="48">
        <f>SUM(J501:BA501)</f>
        <v>0</v>
      </c>
    </row>
    <row r="502" spans="2:9" ht="12.75">
      <c r="B502" s="48"/>
      <c r="C502" s="48"/>
      <c r="D502" s="48"/>
      <c r="E502" s="48"/>
      <c r="F502" s="48"/>
      <c r="G502" s="54"/>
      <c r="H502" s="53"/>
      <c r="I502" s="48"/>
    </row>
    <row r="503" spans="2:9" ht="12.75">
      <c r="B503" s="48"/>
      <c r="C503" s="48" t="s">
        <v>48</v>
      </c>
      <c r="D503" s="48"/>
      <c r="E503" s="48"/>
      <c r="F503" s="48"/>
      <c r="G503" s="13">
        <f>SUM(G504:G506)</f>
        <v>0</v>
      </c>
      <c r="H503" s="13">
        <f>SUM(H504:H506)</f>
        <v>0</v>
      </c>
      <c r="I503" s="48"/>
    </row>
    <row r="504" spans="2:9" ht="12.75">
      <c r="B504" s="48"/>
      <c r="C504" s="48"/>
      <c r="D504" s="48" t="s">
        <v>21</v>
      </c>
      <c r="E504" s="48"/>
      <c r="F504" s="48"/>
      <c r="G504" s="40">
        <f>G439</f>
        <v>0</v>
      </c>
      <c r="H504" s="52">
        <f t="shared" si="40"/>
        <v>0</v>
      </c>
      <c r="I504" s="48">
        <f>SUM(J504:BA504)</f>
        <v>0</v>
      </c>
    </row>
    <row r="505" spans="2:9" ht="12.75">
      <c r="B505" s="48"/>
      <c r="C505" s="48"/>
      <c r="D505" s="48" t="s">
        <v>49</v>
      </c>
      <c r="E505" s="48"/>
      <c r="F505" s="48"/>
      <c r="G505" s="40">
        <f>G440</f>
        <v>0</v>
      </c>
      <c r="H505" s="52">
        <f t="shared" si="40"/>
        <v>0</v>
      </c>
      <c r="I505" s="48">
        <f>SUM(J505:BA505)</f>
        <v>0</v>
      </c>
    </row>
    <row r="506" spans="2:9" ht="12.75">
      <c r="B506" s="48"/>
      <c r="C506" s="48"/>
      <c r="D506" s="48" t="s">
        <v>3</v>
      </c>
      <c r="E506" s="48"/>
      <c r="F506" s="48"/>
      <c r="G506" s="40">
        <f>G441</f>
        <v>0</v>
      </c>
      <c r="H506" s="52">
        <f t="shared" si="40"/>
        <v>0</v>
      </c>
      <c r="I506" s="48">
        <f>SUM(J506:BA506)</f>
        <v>0</v>
      </c>
    </row>
    <row r="507" spans="2:9" ht="12.75">
      <c r="B507" s="48"/>
      <c r="C507" s="48"/>
      <c r="D507" s="48"/>
      <c r="E507" s="48"/>
      <c r="F507" s="48"/>
      <c r="G507" s="54"/>
      <c r="H507" s="53"/>
      <c r="I507" s="48"/>
    </row>
    <row r="508" spans="2:9" ht="12.75">
      <c r="B508" s="48"/>
      <c r="C508" s="48" t="s">
        <v>21</v>
      </c>
      <c r="D508" s="48"/>
      <c r="E508" s="48"/>
      <c r="F508" s="48"/>
      <c r="G508" s="13">
        <f>SUM(G509:G510)</f>
        <v>0</v>
      </c>
      <c r="H508" s="13">
        <f>SUM(H509:H510)</f>
        <v>0</v>
      </c>
      <c r="I508" s="48"/>
    </row>
    <row r="509" spans="2:9" ht="12.75">
      <c r="B509" s="48"/>
      <c r="C509" s="48"/>
      <c r="D509" s="48" t="s">
        <v>50</v>
      </c>
      <c r="E509" s="48"/>
      <c r="F509" s="48"/>
      <c r="G509" s="40">
        <f>G444</f>
        <v>0</v>
      </c>
      <c r="H509" s="52">
        <f t="shared" si="40"/>
        <v>0</v>
      </c>
      <c r="I509" s="48">
        <f>SUM(J509:BA509)</f>
        <v>0</v>
      </c>
    </row>
    <row r="510" spans="2:9" ht="12.75">
      <c r="B510" s="48"/>
      <c r="C510" s="48"/>
      <c r="D510" s="48" t="s">
        <v>51</v>
      </c>
      <c r="E510" s="48"/>
      <c r="F510" s="48"/>
      <c r="G510" s="40">
        <f>G445</f>
        <v>0</v>
      </c>
      <c r="H510" s="52">
        <f t="shared" si="40"/>
        <v>0</v>
      </c>
      <c r="I510" s="48">
        <f>SUM(J510:BA510)</f>
        <v>0</v>
      </c>
    </row>
    <row r="511" spans="2:9" ht="12.75">
      <c r="B511" s="48"/>
      <c r="C511" s="48"/>
      <c r="D511" s="48"/>
      <c r="E511" s="48"/>
      <c r="F511" s="48"/>
      <c r="G511" s="54"/>
      <c r="H511" s="53"/>
      <c r="I511" s="48"/>
    </row>
    <row r="512" spans="2:9" ht="12.75">
      <c r="B512" s="48"/>
      <c r="C512" s="48" t="s">
        <v>52</v>
      </c>
      <c r="D512" s="48"/>
      <c r="E512" s="48"/>
      <c r="F512" s="48"/>
      <c r="G512" s="13">
        <f>SUM(G513:G517)</f>
        <v>0</v>
      </c>
      <c r="H512" s="13">
        <f>SUM(H513:H517)</f>
        <v>0</v>
      </c>
      <c r="I512" s="48"/>
    </row>
    <row r="513" spans="2:9" ht="12.75">
      <c r="B513" s="48"/>
      <c r="C513" s="48"/>
      <c r="D513" s="48" t="s">
        <v>53</v>
      </c>
      <c r="E513" s="48"/>
      <c r="F513" s="48"/>
      <c r="G513" s="40">
        <f>G448</f>
        <v>0</v>
      </c>
      <c r="H513" s="52">
        <f t="shared" si="40"/>
        <v>0</v>
      </c>
      <c r="I513" s="48">
        <f>SUM(J513:BA513)</f>
        <v>0</v>
      </c>
    </row>
    <row r="514" spans="2:9" ht="12.75">
      <c r="B514" s="48"/>
      <c r="C514" s="48"/>
      <c r="D514" s="48" t="s">
        <v>54</v>
      </c>
      <c r="E514" s="48"/>
      <c r="F514" s="48"/>
      <c r="G514" s="40">
        <f>G449</f>
        <v>0</v>
      </c>
      <c r="H514" s="52">
        <f t="shared" si="40"/>
        <v>0</v>
      </c>
      <c r="I514" s="48">
        <f>SUM(J514:BA514)</f>
        <v>0</v>
      </c>
    </row>
    <row r="515" spans="2:9" ht="12.75">
      <c r="B515" s="48"/>
      <c r="C515" s="48"/>
      <c r="D515" s="48" t="s">
        <v>55</v>
      </c>
      <c r="E515" s="48"/>
      <c r="F515" s="48"/>
      <c r="G515" s="40">
        <f>G450</f>
        <v>0</v>
      </c>
      <c r="H515" s="52">
        <f t="shared" si="40"/>
        <v>0</v>
      </c>
      <c r="I515" s="48">
        <f>SUM(J515:BA515)</f>
        <v>0</v>
      </c>
    </row>
    <row r="516" spans="2:9" ht="12.75">
      <c r="B516" s="48"/>
      <c r="C516" s="48"/>
      <c r="D516" s="48" t="s">
        <v>56</v>
      </c>
      <c r="E516" s="48"/>
      <c r="F516" s="48"/>
      <c r="G516" s="40">
        <f>G451</f>
        <v>0</v>
      </c>
      <c r="H516" s="52">
        <f t="shared" si="40"/>
        <v>0</v>
      </c>
      <c r="I516" s="48">
        <f>SUM(J516:BA516)</f>
        <v>0</v>
      </c>
    </row>
    <row r="517" spans="2:9" ht="12.75">
      <c r="B517" s="48"/>
      <c r="C517" s="48"/>
      <c r="D517" s="48" t="s">
        <v>3</v>
      </c>
      <c r="E517" s="48"/>
      <c r="F517" s="48"/>
      <c r="G517" s="40">
        <f>G452</f>
        <v>0</v>
      </c>
      <c r="H517" s="52">
        <f t="shared" si="40"/>
        <v>0</v>
      </c>
      <c r="I517" s="48">
        <f>SUM(J517:BA517)</f>
        <v>0</v>
      </c>
    </row>
    <row r="518" spans="2:9" ht="12.75">
      <c r="B518" s="48"/>
      <c r="C518" s="48"/>
      <c r="D518" s="48"/>
      <c r="E518" s="48"/>
      <c r="F518" s="48"/>
      <c r="G518" s="54"/>
      <c r="H518" s="53"/>
      <c r="I518" s="48"/>
    </row>
    <row r="519" spans="2:9" ht="12.75">
      <c r="B519" s="48"/>
      <c r="C519" s="48" t="s">
        <v>57</v>
      </c>
      <c r="D519" s="48"/>
      <c r="E519" s="48"/>
      <c r="F519" s="48"/>
      <c r="G519" s="13">
        <f>SUM(G520:G521)</f>
        <v>100</v>
      </c>
      <c r="H519" s="13">
        <f>SUM(H520:H521)</f>
        <v>100</v>
      </c>
      <c r="I519" s="48"/>
    </row>
    <row r="520" spans="2:9" ht="12.75">
      <c r="B520" s="48"/>
      <c r="C520" s="48"/>
      <c r="D520" s="48" t="s">
        <v>58</v>
      </c>
      <c r="E520" s="48"/>
      <c r="F520" s="48"/>
      <c r="G520" s="40">
        <f>G455</f>
        <v>100</v>
      </c>
      <c r="H520" s="52">
        <f t="shared" si="40"/>
        <v>100</v>
      </c>
      <c r="I520" s="48">
        <f>SUM(J520:BA520)</f>
        <v>0</v>
      </c>
    </row>
    <row r="521" spans="2:9" ht="12.75">
      <c r="B521" s="48"/>
      <c r="C521" s="48"/>
      <c r="D521" s="48" t="s">
        <v>59</v>
      </c>
      <c r="E521" s="48"/>
      <c r="F521" s="48"/>
      <c r="G521" s="40">
        <f>G456</f>
        <v>0</v>
      </c>
      <c r="H521" s="52">
        <f t="shared" si="40"/>
        <v>0</v>
      </c>
      <c r="I521" s="48">
        <f>SUM(J521:BA521)</f>
        <v>0</v>
      </c>
    </row>
    <row r="522" spans="2:9" ht="12.75">
      <c r="B522" s="48"/>
      <c r="C522" s="48"/>
      <c r="D522" s="48"/>
      <c r="E522" s="48"/>
      <c r="F522" s="48"/>
      <c r="G522" s="54"/>
      <c r="H522" s="53"/>
      <c r="I522" s="48"/>
    </row>
    <row r="523" spans="2:9" ht="12.75">
      <c r="B523" s="48"/>
      <c r="C523" s="48" t="s">
        <v>61</v>
      </c>
      <c r="D523" s="48"/>
      <c r="E523" s="48"/>
      <c r="F523" s="48"/>
      <c r="G523" s="40">
        <f>G458</f>
        <v>0</v>
      </c>
      <c r="H523" s="52">
        <f t="shared" si="40"/>
        <v>0</v>
      </c>
      <c r="I523" s="48">
        <f>SUM(J523:BA523)</f>
        <v>0</v>
      </c>
    </row>
    <row r="524" spans="2:9" ht="12.75">
      <c r="B524" s="48"/>
      <c r="C524" s="48" t="s">
        <v>62</v>
      </c>
      <c r="D524" s="48"/>
      <c r="E524" s="48"/>
      <c r="F524" s="48"/>
      <c r="G524" s="40">
        <f>G459</f>
        <v>0</v>
      </c>
      <c r="H524" s="52">
        <f t="shared" si="40"/>
        <v>0</v>
      </c>
      <c r="I524" s="48">
        <f>SUM(J524:BA524)</f>
        <v>0</v>
      </c>
    </row>
    <row r="525" spans="2:9" ht="12.75">
      <c r="B525" s="48"/>
      <c r="C525" s="48" t="s">
        <v>63</v>
      </c>
      <c r="D525" s="48"/>
      <c r="E525" s="48"/>
      <c r="F525" s="48"/>
      <c r="G525" s="40">
        <f>G460</f>
        <v>0</v>
      </c>
      <c r="H525" s="52">
        <f t="shared" si="40"/>
        <v>0</v>
      </c>
      <c r="I525" s="48">
        <f>SUM(J525:BA525)</f>
        <v>0</v>
      </c>
    </row>
    <row r="526" spans="2:9" ht="12.75">
      <c r="B526" s="48"/>
      <c r="C526" s="48" t="s">
        <v>64</v>
      </c>
      <c r="D526" s="48"/>
      <c r="E526" s="48"/>
      <c r="F526" s="48"/>
      <c r="G526" s="40">
        <f>G461</f>
        <v>0</v>
      </c>
      <c r="H526" s="52">
        <f t="shared" si="40"/>
        <v>0</v>
      </c>
      <c r="I526" s="48">
        <f>SUM(J526:BA526)</f>
        <v>0</v>
      </c>
    </row>
    <row r="527" spans="2:9" ht="12.75">
      <c r="B527" s="48"/>
      <c r="C527" s="48" t="s">
        <v>60</v>
      </c>
      <c r="D527" s="48"/>
      <c r="E527" s="48"/>
      <c r="F527" s="48"/>
      <c r="G527" s="40">
        <f>G462</f>
        <v>0</v>
      </c>
      <c r="H527" s="52">
        <f t="shared" si="40"/>
        <v>0</v>
      </c>
      <c r="I527" s="48">
        <f>SUM(J527:BA527)</f>
        <v>0</v>
      </c>
    </row>
    <row r="528" spans="2:9" ht="12.75">
      <c r="B528" s="48"/>
      <c r="C528" s="48"/>
      <c r="D528" s="48"/>
      <c r="E528" s="48"/>
      <c r="F528" s="48"/>
      <c r="G528" s="35"/>
      <c r="H528" s="35"/>
      <c r="I528" s="48"/>
    </row>
    <row r="529" spans="2:9" ht="12.75">
      <c r="B529" s="48"/>
      <c r="C529" s="48"/>
      <c r="D529" s="48"/>
      <c r="E529" s="55" t="s">
        <v>115</v>
      </c>
      <c r="F529" s="48"/>
      <c r="G529" s="13">
        <f>G9</f>
        <v>0</v>
      </c>
      <c r="H529" s="13"/>
      <c r="I529" s="48"/>
    </row>
    <row r="530" ht="25.5">
      <c r="B530" s="60" t="s">
        <v>121</v>
      </c>
    </row>
    <row r="531" spans="2:10" ht="15.75">
      <c r="B531" s="6" t="s">
        <v>114</v>
      </c>
      <c r="E531" s="23">
        <f>(E466+31)</f>
        <v>43043</v>
      </c>
      <c r="G531" s="49" t="s">
        <v>118</v>
      </c>
      <c r="H531" s="49" t="s">
        <v>119</v>
      </c>
      <c r="I531" s="50" t="s">
        <v>116</v>
      </c>
      <c r="J531" s="48" t="s">
        <v>117</v>
      </c>
    </row>
    <row r="532" spans="2:9" ht="12.75">
      <c r="B532" s="48"/>
      <c r="C532" s="48" t="s">
        <v>22</v>
      </c>
      <c r="D532" s="48"/>
      <c r="E532" s="48"/>
      <c r="F532" s="48"/>
      <c r="G532" s="13">
        <f>SUM(G533:G541)</f>
        <v>890</v>
      </c>
      <c r="H532" s="13">
        <f>SUM(H533:H541)</f>
        <v>890</v>
      </c>
      <c r="I532" s="48"/>
    </row>
    <row r="533" spans="2:9" ht="12.75">
      <c r="B533" s="48"/>
      <c r="C533" s="48"/>
      <c r="D533" s="48" t="s">
        <v>20</v>
      </c>
      <c r="E533" s="48"/>
      <c r="F533" s="48"/>
      <c r="G533" s="40">
        <f aca="true" t="shared" si="43" ref="G533:G541">G468</f>
        <v>890</v>
      </c>
      <c r="H533" s="52">
        <f aca="true" t="shared" si="44" ref="H533:H541">(G533-I533)</f>
        <v>890</v>
      </c>
      <c r="I533" s="48">
        <f aca="true" t="shared" si="45" ref="I533:I541">SUM(J533:BA533)</f>
        <v>0</v>
      </c>
    </row>
    <row r="534" spans="2:9" ht="12.75">
      <c r="B534" s="48"/>
      <c r="C534" s="48"/>
      <c r="D534" s="48" t="s">
        <v>21</v>
      </c>
      <c r="E534" s="48"/>
      <c r="F534" s="48"/>
      <c r="G534" s="40">
        <f t="shared" si="43"/>
        <v>0</v>
      </c>
      <c r="H534" s="52">
        <f t="shared" si="44"/>
        <v>0</v>
      </c>
      <c r="I534" s="48">
        <f t="shared" si="45"/>
        <v>0</v>
      </c>
    </row>
    <row r="535" spans="2:9" ht="12.75">
      <c r="B535" s="48"/>
      <c r="C535" s="48"/>
      <c r="D535" s="48" t="s">
        <v>27</v>
      </c>
      <c r="E535" s="48"/>
      <c r="F535" s="48"/>
      <c r="G535" s="40">
        <f t="shared" si="43"/>
        <v>0</v>
      </c>
      <c r="H535" s="52">
        <f t="shared" si="44"/>
        <v>0</v>
      </c>
      <c r="I535" s="48">
        <f t="shared" si="45"/>
        <v>0</v>
      </c>
    </row>
    <row r="536" spans="2:9" ht="12.75">
      <c r="B536" s="48"/>
      <c r="C536" s="48"/>
      <c r="D536" s="48" t="s">
        <v>28</v>
      </c>
      <c r="E536" s="48"/>
      <c r="F536" s="48"/>
      <c r="G536" s="40">
        <f t="shared" si="43"/>
        <v>0</v>
      </c>
      <c r="H536" s="52">
        <f t="shared" si="44"/>
        <v>0</v>
      </c>
      <c r="I536" s="48">
        <f t="shared" si="45"/>
        <v>0</v>
      </c>
    </row>
    <row r="537" spans="2:9" ht="12.75">
      <c r="B537" s="48"/>
      <c r="C537" s="48"/>
      <c r="D537" s="48" t="s">
        <v>29</v>
      </c>
      <c r="E537" s="48"/>
      <c r="F537" s="48"/>
      <c r="G537" s="40">
        <f t="shared" si="43"/>
        <v>0</v>
      </c>
      <c r="H537" s="52">
        <f t="shared" si="44"/>
        <v>0</v>
      </c>
      <c r="I537" s="48">
        <f t="shared" si="45"/>
        <v>0</v>
      </c>
    </row>
    <row r="538" spans="2:9" ht="12.75">
      <c r="B538" s="48"/>
      <c r="C538" s="48"/>
      <c r="D538" s="48" t="s">
        <v>30</v>
      </c>
      <c r="E538" s="48"/>
      <c r="F538" s="48"/>
      <c r="G538" s="40">
        <f t="shared" si="43"/>
        <v>0</v>
      </c>
      <c r="H538" s="52">
        <f t="shared" si="44"/>
        <v>0</v>
      </c>
      <c r="I538" s="48">
        <f t="shared" si="45"/>
        <v>0</v>
      </c>
    </row>
    <row r="539" spans="2:9" ht="12.75">
      <c r="B539" s="48"/>
      <c r="C539" s="48"/>
      <c r="D539" s="48" t="s">
        <v>31</v>
      </c>
      <c r="E539" s="48"/>
      <c r="F539" s="48"/>
      <c r="G539" s="40">
        <f t="shared" si="43"/>
        <v>0</v>
      </c>
      <c r="H539" s="52">
        <f t="shared" si="44"/>
        <v>0</v>
      </c>
      <c r="I539" s="48">
        <f t="shared" si="45"/>
        <v>0</v>
      </c>
    </row>
    <row r="540" spans="2:9" ht="12.75">
      <c r="B540" s="48"/>
      <c r="C540" s="48"/>
      <c r="D540" s="48" t="s">
        <v>32</v>
      </c>
      <c r="E540" s="48"/>
      <c r="F540" s="48"/>
      <c r="G540" s="40">
        <f t="shared" si="43"/>
        <v>0</v>
      </c>
      <c r="H540" s="52">
        <f t="shared" si="44"/>
        <v>0</v>
      </c>
      <c r="I540" s="48">
        <f t="shared" si="45"/>
        <v>0</v>
      </c>
    </row>
    <row r="541" spans="2:9" ht="12.75">
      <c r="B541" s="48"/>
      <c r="C541" s="48"/>
      <c r="D541" s="48" t="s">
        <v>33</v>
      </c>
      <c r="E541" s="48"/>
      <c r="F541" s="48"/>
      <c r="G541" s="40">
        <f t="shared" si="43"/>
        <v>0</v>
      </c>
      <c r="H541" s="52">
        <f t="shared" si="44"/>
        <v>0</v>
      </c>
      <c r="I541" s="48">
        <f t="shared" si="45"/>
        <v>0</v>
      </c>
    </row>
    <row r="542" spans="2:9" ht="12.75">
      <c r="B542" s="48"/>
      <c r="C542" s="48"/>
      <c r="D542" s="48"/>
      <c r="E542" s="48"/>
      <c r="F542" s="48"/>
      <c r="G542" s="54"/>
      <c r="H542" s="53"/>
      <c r="I542" s="48"/>
    </row>
    <row r="543" spans="2:9" ht="12.75">
      <c r="B543" s="48"/>
      <c r="C543" s="48" t="s">
        <v>34</v>
      </c>
      <c r="D543" s="48"/>
      <c r="E543" s="48"/>
      <c r="F543" s="48"/>
      <c r="G543" s="40">
        <f>G478</f>
        <v>0</v>
      </c>
      <c r="H543" s="52">
        <f>(G543-I543)</f>
        <v>0</v>
      </c>
      <c r="I543" s="48">
        <f>SUM(J543:BA543)</f>
        <v>0</v>
      </c>
    </row>
    <row r="544" spans="2:9" ht="12.75">
      <c r="B544" s="48"/>
      <c r="C544" s="48"/>
      <c r="D544" s="48"/>
      <c r="E544" s="48"/>
      <c r="F544" s="48"/>
      <c r="G544" s="54"/>
      <c r="H544" s="53"/>
      <c r="I544" s="48"/>
    </row>
    <row r="545" spans="2:9" ht="12.75">
      <c r="B545" s="48"/>
      <c r="C545" s="48" t="s">
        <v>35</v>
      </c>
      <c r="D545" s="48"/>
      <c r="E545" s="48"/>
      <c r="F545" s="48"/>
      <c r="G545" s="40">
        <f>G480</f>
        <v>0</v>
      </c>
      <c r="H545" s="52">
        <f>(G545-I545)</f>
        <v>0</v>
      </c>
      <c r="I545" s="48">
        <f>SUM(J545:BA545)</f>
        <v>0</v>
      </c>
    </row>
    <row r="546" spans="2:9" ht="12.75">
      <c r="B546" s="48"/>
      <c r="C546" s="48"/>
      <c r="D546" s="48"/>
      <c r="E546" s="48"/>
      <c r="F546" s="48"/>
      <c r="G546" s="54"/>
      <c r="H546" s="53"/>
      <c r="I546" s="48"/>
    </row>
    <row r="547" spans="2:9" ht="12.75">
      <c r="B547" s="48"/>
      <c r="C547" s="48" t="s">
        <v>23</v>
      </c>
      <c r="D547" s="48"/>
      <c r="E547" s="48"/>
      <c r="F547" s="48"/>
      <c r="G547" s="13">
        <f>SUM(G548:G552)</f>
        <v>0</v>
      </c>
      <c r="H547" s="13">
        <f>SUM(H548:H552)</f>
        <v>0</v>
      </c>
      <c r="I547" s="48"/>
    </row>
    <row r="548" spans="2:9" ht="12.75">
      <c r="B548" s="48"/>
      <c r="C548" s="48"/>
      <c r="D548" s="48" t="s">
        <v>24</v>
      </c>
      <c r="E548" s="48"/>
      <c r="F548" s="48"/>
      <c r="G548" s="40">
        <f>G483</f>
        <v>0</v>
      </c>
      <c r="H548" s="52">
        <f aca="true" t="shared" si="46" ref="H548:H592">(G548-I548)</f>
        <v>0</v>
      </c>
      <c r="I548" s="48">
        <f>SUM(J548:BA548)</f>
        <v>0</v>
      </c>
    </row>
    <row r="549" spans="2:9" ht="12.75">
      <c r="B549" s="48"/>
      <c r="C549" s="48"/>
      <c r="D549" s="48" t="s">
        <v>25</v>
      </c>
      <c r="E549" s="48"/>
      <c r="F549" s="48"/>
      <c r="G549" s="40">
        <f>G484</f>
        <v>0</v>
      </c>
      <c r="H549" s="52">
        <f t="shared" si="46"/>
        <v>0</v>
      </c>
      <c r="I549" s="48">
        <f>SUM(J549:BA549)</f>
        <v>0</v>
      </c>
    </row>
    <row r="550" spans="2:9" ht="12.75">
      <c r="B550" s="48"/>
      <c r="C550" s="48"/>
      <c r="D550" s="48" t="s">
        <v>36</v>
      </c>
      <c r="E550" s="48"/>
      <c r="F550" s="48"/>
      <c r="G550" s="40">
        <f>G485</f>
        <v>0</v>
      </c>
      <c r="H550" s="52">
        <f t="shared" si="46"/>
        <v>0</v>
      </c>
      <c r="I550" s="48">
        <f>SUM(J550:BA550)</f>
        <v>0</v>
      </c>
    </row>
    <row r="551" spans="2:9" ht="12.75">
      <c r="B551" s="48"/>
      <c r="C551" s="48"/>
      <c r="D551" s="48" t="s">
        <v>26</v>
      </c>
      <c r="E551" s="48"/>
      <c r="F551" s="48"/>
      <c r="G551" s="40">
        <f>G486</f>
        <v>0</v>
      </c>
      <c r="H551" s="52">
        <f t="shared" si="46"/>
        <v>0</v>
      </c>
      <c r="I551" s="48">
        <f>SUM(J551:BA551)</f>
        <v>0</v>
      </c>
    </row>
    <row r="552" spans="2:9" ht="12.75">
      <c r="B552" s="48"/>
      <c r="C552" s="48"/>
      <c r="D552" s="48" t="s">
        <v>37</v>
      </c>
      <c r="E552" s="48"/>
      <c r="F552" s="48"/>
      <c r="G552" s="40">
        <f>G487</f>
        <v>0</v>
      </c>
      <c r="H552" s="52">
        <f t="shared" si="46"/>
        <v>0</v>
      </c>
      <c r="I552" s="48">
        <f>SUM(J552:BA552)</f>
        <v>0</v>
      </c>
    </row>
    <row r="553" spans="2:9" ht="12.75">
      <c r="B553" s="48"/>
      <c r="C553" s="48"/>
      <c r="D553" s="48"/>
      <c r="E553" s="48"/>
      <c r="F553" s="48"/>
      <c r="G553" s="54"/>
      <c r="H553" s="53"/>
      <c r="I553" s="48"/>
    </row>
    <row r="554" spans="2:9" ht="12.75">
      <c r="B554" s="48"/>
      <c r="C554" s="48" t="s">
        <v>38</v>
      </c>
      <c r="D554" s="48"/>
      <c r="E554" s="48"/>
      <c r="F554" s="48"/>
      <c r="G554" s="13">
        <f>SUM(G555:G560)</f>
        <v>0</v>
      </c>
      <c r="H554" s="13">
        <f>SUM(H555:H560)</f>
        <v>0</v>
      </c>
      <c r="I554" s="48"/>
    </row>
    <row r="555" spans="2:9" ht="12.75">
      <c r="B555" s="48"/>
      <c r="C555" s="48"/>
      <c r="D555" s="48" t="s">
        <v>39</v>
      </c>
      <c r="E555" s="48"/>
      <c r="F555" s="48"/>
      <c r="G555" s="40">
        <f aca="true" t="shared" si="47" ref="G555:G560">G490</f>
        <v>0</v>
      </c>
      <c r="H555" s="52">
        <f t="shared" si="46"/>
        <v>0</v>
      </c>
      <c r="I555" s="48">
        <f aca="true" t="shared" si="48" ref="I555:I560">SUM(J555:BA555)</f>
        <v>0</v>
      </c>
    </row>
    <row r="556" spans="2:9" ht="12.75">
      <c r="B556" s="48"/>
      <c r="C556" s="48"/>
      <c r="D556" s="48" t="s">
        <v>40</v>
      </c>
      <c r="E556" s="48"/>
      <c r="F556" s="48"/>
      <c r="G556" s="40">
        <f t="shared" si="47"/>
        <v>0</v>
      </c>
      <c r="H556" s="52">
        <f t="shared" si="46"/>
        <v>0</v>
      </c>
      <c r="I556" s="48">
        <f t="shared" si="48"/>
        <v>0</v>
      </c>
    </row>
    <row r="557" spans="2:9" ht="12.75">
      <c r="B557" s="48"/>
      <c r="C557" s="48"/>
      <c r="D557" s="48" t="s">
        <v>41</v>
      </c>
      <c r="E557" s="48"/>
      <c r="F557" s="48"/>
      <c r="G557" s="40">
        <f t="shared" si="47"/>
        <v>0</v>
      </c>
      <c r="H557" s="52">
        <f t="shared" si="46"/>
        <v>0</v>
      </c>
      <c r="I557" s="48">
        <f t="shared" si="48"/>
        <v>0</v>
      </c>
    </row>
    <row r="558" spans="2:9" ht="12.75">
      <c r="B558" s="48"/>
      <c r="C558" s="48"/>
      <c r="D558" s="48" t="s">
        <v>42</v>
      </c>
      <c r="E558" s="48"/>
      <c r="F558" s="48"/>
      <c r="G558" s="40">
        <f t="shared" si="47"/>
        <v>0</v>
      </c>
      <c r="H558" s="52">
        <f t="shared" si="46"/>
        <v>0</v>
      </c>
      <c r="I558" s="48">
        <f t="shared" si="48"/>
        <v>0</v>
      </c>
    </row>
    <row r="559" spans="2:9" ht="12.75">
      <c r="B559" s="48"/>
      <c r="C559" s="48"/>
      <c r="D559" s="48" t="s">
        <v>43</v>
      </c>
      <c r="E559" s="48"/>
      <c r="F559" s="48"/>
      <c r="G559" s="40">
        <f t="shared" si="47"/>
        <v>0</v>
      </c>
      <c r="H559" s="52">
        <f t="shared" si="46"/>
        <v>0</v>
      </c>
      <c r="I559" s="48">
        <f t="shared" si="48"/>
        <v>0</v>
      </c>
    </row>
    <row r="560" spans="2:9" ht="12.75">
      <c r="B560" s="48"/>
      <c r="C560" s="48"/>
      <c r="D560" s="48" t="s">
        <v>44</v>
      </c>
      <c r="E560" s="48"/>
      <c r="F560" s="48"/>
      <c r="G560" s="40">
        <f t="shared" si="47"/>
        <v>0</v>
      </c>
      <c r="H560" s="52">
        <f t="shared" si="46"/>
        <v>0</v>
      </c>
      <c r="I560" s="48">
        <f t="shared" si="48"/>
        <v>0</v>
      </c>
    </row>
    <row r="561" spans="2:9" ht="12.75">
      <c r="B561" s="48"/>
      <c r="C561" s="48"/>
      <c r="D561" s="48"/>
      <c r="E561" s="48"/>
      <c r="F561" s="48"/>
      <c r="G561" s="54"/>
      <c r="H561" s="53"/>
      <c r="I561" s="48"/>
    </row>
    <row r="562" spans="2:9" ht="12.75">
      <c r="B562" s="48"/>
      <c r="C562" s="48" t="s">
        <v>45</v>
      </c>
      <c r="D562" s="48"/>
      <c r="E562" s="48"/>
      <c r="F562" s="48"/>
      <c r="G562" s="13">
        <f>SUM(G563:G566)</f>
        <v>0</v>
      </c>
      <c r="H562" s="13">
        <f>SUM(H563:H566)</f>
        <v>0</v>
      </c>
      <c r="I562" s="48"/>
    </row>
    <row r="563" spans="2:9" ht="12.75">
      <c r="B563" s="48"/>
      <c r="C563" s="48"/>
      <c r="D563" s="48" t="s">
        <v>21</v>
      </c>
      <c r="E563" s="48"/>
      <c r="F563" s="48"/>
      <c r="G563" s="40">
        <f>G504</f>
        <v>0</v>
      </c>
      <c r="H563" s="52">
        <f t="shared" si="46"/>
        <v>0</v>
      </c>
      <c r="I563" s="48">
        <f>SUM(J563:BA563)</f>
        <v>0</v>
      </c>
    </row>
    <row r="564" spans="2:9" ht="12.75">
      <c r="B564" s="48"/>
      <c r="C564" s="48"/>
      <c r="D564" s="48" t="s">
        <v>46</v>
      </c>
      <c r="E564" s="48"/>
      <c r="F564" s="48"/>
      <c r="G564" s="40">
        <f>G499</f>
        <v>0</v>
      </c>
      <c r="H564" s="52">
        <f t="shared" si="46"/>
        <v>0</v>
      </c>
      <c r="I564" s="48">
        <f>SUM(J564:BA564)</f>
        <v>0</v>
      </c>
    </row>
    <row r="565" spans="2:9" ht="12.75">
      <c r="B565" s="48"/>
      <c r="C565" s="48"/>
      <c r="D565" s="48" t="s">
        <v>47</v>
      </c>
      <c r="E565" s="48"/>
      <c r="F565" s="48"/>
      <c r="G565" s="40">
        <f>G500</f>
        <v>0</v>
      </c>
      <c r="H565" s="52">
        <f t="shared" si="46"/>
        <v>0</v>
      </c>
      <c r="I565" s="48">
        <f>SUM(J565:BA565)</f>
        <v>0</v>
      </c>
    </row>
    <row r="566" spans="2:9" ht="12.75">
      <c r="B566" s="48"/>
      <c r="C566" s="48"/>
      <c r="D566" s="48" t="s">
        <v>3</v>
      </c>
      <c r="E566" s="48"/>
      <c r="F566" s="48"/>
      <c r="G566" s="40">
        <f>G501</f>
        <v>0</v>
      </c>
      <c r="H566" s="52">
        <f t="shared" si="46"/>
        <v>0</v>
      </c>
      <c r="I566" s="48">
        <f>SUM(J566:BA566)</f>
        <v>0</v>
      </c>
    </row>
    <row r="567" spans="2:9" ht="12.75">
      <c r="B567" s="48"/>
      <c r="C567" s="48"/>
      <c r="D567" s="48"/>
      <c r="E567" s="48"/>
      <c r="F567" s="48"/>
      <c r="G567" s="54"/>
      <c r="H567" s="53"/>
      <c r="I567" s="48"/>
    </row>
    <row r="568" spans="2:9" ht="12.75">
      <c r="B568" s="48"/>
      <c r="C568" s="48" t="s">
        <v>48</v>
      </c>
      <c r="D568" s="48"/>
      <c r="E568" s="48"/>
      <c r="F568" s="48"/>
      <c r="G568" s="13">
        <f>SUM(G569:G571)</f>
        <v>0</v>
      </c>
      <c r="H568" s="13">
        <f>SUM(H569:H571)</f>
        <v>0</v>
      </c>
      <c r="I568" s="48"/>
    </row>
    <row r="569" spans="2:9" ht="12.75">
      <c r="B569" s="48"/>
      <c r="C569" s="48"/>
      <c r="D569" s="48" t="s">
        <v>21</v>
      </c>
      <c r="E569" s="48"/>
      <c r="F569" s="48"/>
      <c r="G569" s="40">
        <f>G504</f>
        <v>0</v>
      </c>
      <c r="H569" s="52">
        <f t="shared" si="46"/>
        <v>0</v>
      </c>
      <c r="I569" s="48">
        <f>SUM(J569:BA569)</f>
        <v>0</v>
      </c>
    </row>
    <row r="570" spans="2:9" ht="12.75">
      <c r="B570" s="48"/>
      <c r="C570" s="48"/>
      <c r="D570" s="48" t="s">
        <v>49</v>
      </c>
      <c r="E570" s="48"/>
      <c r="F570" s="48"/>
      <c r="G570" s="40">
        <f>G505</f>
        <v>0</v>
      </c>
      <c r="H570" s="52">
        <f t="shared" si="46"/>
        <v>0</v>
      </c>
      <c r="I570" s="48">
        <f>SUM(J570:BA570)</f>
        <v>0</v>
      </c>
    </row>
    <row r="571" spans="2:9" ht="12.75">
      <c r="B571" s="48"/>
      <c r="C571" s="48"/>
      <c r="D571" s="48" t="s">
        <v>3</v>
      </c>
      <c r="E571" s="48"/>
      <c r="F571" s="48"/>
      <c r="G571" s="40">
        <f>G506</f>
        <v>0</v>
      </c>
      <c r="H571" s="52">
        <f t="shared" si="46"/>
        <v>0</v>
      </c>
      <c r="I571" s="48">
        <f>SUM(J571:BA571)</f>
        <v>0</v>
      </c>
    </row>
    <row r="572" spans="2:9" ht="12.75">
      <c r="B572" s="48"/>
      <c r="C572" s="48"/>
      <c r="D572" s="48"/>
      <c r="E572" s="48"/>
      <c r="F572" s="48"/>
      <c r="G572" s="54"/>
      <c r="H572" s="53"/>
      <c r="I572" s="48"/>
    </row>
    <row r="573" spans="2:9" ht="12.75">
      <c r="B573" s="48"/>
      <c r="C573" s="48" t="s">
        <v>21</v>
      </c>
      <c r="D573" s="48"/>
      <c r="E573" s="48"/>
      <c r="F573" s="48"/>
      <c r="G573" s="13">
        <f>SUM(G574:G575)</f>
        <v>0</v>
      </c>
      <c r="H573" s="13">
        <f>SUM(H574:H575)</f>
        <v>0</v>
      </c>
      <c r="I573" s="48"/>
    </row>
    <row r="574" spans="2:9" ht="12.75">
      <c r="B574" s="48"/>
      <c r="C574" s="48"/>
      <c r="D574" s="48" t="s">
        <v>50</v>
      </c>
      <c r="E574" s="48"/>
      <c r="F574" s="48"/>
      <c r="G574" s="40">
        <f>G509</f>
        <v>0</v>
      </c>
      <c r="H574" s="52">
        <f t="shared" si="46"/>
        <v>0</v>
      </c>
      <c r="I574" s="48">
        <f>SUM(J574:BA574)</f>
        <v>0</v>
      </c>
    </row>
    <row r="575" spans="2:9" ht="12.75">
      <c r="B575" s="48"/>
      <c r="C575" s="48"/>
      <c r="D575" s="48" t="s">
        <v>51</v>
      </c>
      <c r="E575" s="48"/>
      <c r="F575" s="48"/>
      <c r="G575" s="40">
        <f>G510</f>
        <v>0</v>
      </c>
      <c r="H575" s="52">
        <f t="shared" si="46"/>
        <v>0</v>
      </c>
      <c r="I575" s="48">
        <f>SUM(J575:BA575)</f>
        <v>0</v>
      </c>
    </row>
    <row r="576" spans="2:9" ht="12.75">
      <c r="B576" s="48"/>
      <c r="C576" s="48"/>
      <c r="D576" s="48"/>
      <c r="E576" s="48"/>
      <c r="F576" s="48"/>
      <c r="G576" s="54"/>
      <c r="H576" s="53"/>
      <c r="I576" s="48"/>
    </row>
    <row r="577" spans="2:9" ht="12.75">
      <c r="B577" s="48"/>
      <c r="C577" s="48" t="s">
        <v>52</v>
      </c>
      <c r="D577" s="48"/>
      <c r="E577" s="48"/>
      <c r="F577" s="48"/>
      <c r="G577" s="13">
        <f>SUM(G578:G582)</f>
        <v>0</v>
      </c>
      <c r="H577" s="13">
        <f>SUM(H578:H582)</f>
        <v>0</v>
      </c>
      <c r="I577" s="48"/>
    </row>
    <row r="578" spans="2:9" ht="12.75">
      <c r="B578" s="48"/>
      <c r="C578" s="48"/>
      <c r="D578" s="48" t="s">
        <v>53</v>
      </c>
      <c r="E578" s="48"/>
      <c r="F578" s="48"/>
      <c r="G578" s="40">
        <f>G513</f>
        <v>0</v>
      </c>
      <c r="H578" s="52">
        <f t="shared" si="46"/>
        <v>0</v>
      </c>
      <c r="I578" s="48">
        <f>SUM(J578:BA578)</f>
        <v>0</v>
      </c>
    </row>
    <row r="579" spans="2:9" ht="12.75">
      <c r="B579" s="48"/>
      <c r="C579" s="48"/>
      <c r="D579" s="48" t="s">
        <v>54</v>
      </c>
      <c r="E579" s="48"/>
      <c r="F579" s="48"/>
      <c r="G579" s="40">
        <f>G514</f>
        <v>0</v>
      </c>
      <c r="H579" s="52">
        <f t="shared" si="46"/>
        <v>0</v>
      </c>
      <c r="I579" s="48">
        <f>SUM(J579:BA579)</f>
        <v>0</v>
      </c>
    </row>
    <row r="580" spans="2:9" ht="12.75">
      <c r="B580" s="48"/>
      <c r="C580" s="48"/>
      <c r="D580" s="48" t="s">
        <v>55</v>
      </c>
      <c r="E580" s="48"/>
      <c r="F580" s="48"/>
      <c r="G580" s="40">
        <f>G515</f>
        <v>0</v>
      </c>
      <c r="H580" s="52">
        <f t="shared" si="46"/>
        <v>0</v>
      </c>
      <c r="I580" s="48">
        <f>SUM(J580:BA580)</f>
        <v>0</v>
      </c>
    </row>
    <row r="581" spans="2:9" ht="12.75">
      <c r="B581" s="48"/>
      <c r="C581" s="48"/>
      <c r="D581" s="48" t="s">
        <v>56</v>
      </c>
      <c r="E581" s="48"/>
      <c r="F581" s="48"/>
      <c r="G581" s="40">
        <f>G516</f>
        <v>0</v>
      </c>
      <c r="H581" s="52">
        <f t="shared" si="46"/>
        <v>0</v>
      </c>
      <c r="I581" s="48">
        <f>SUM(J581:BA581)</f>
        <v>0</v>
      </c>
    </row>
    <row r="582" spans="2:9" ht="12.75">
      <c r="B582" s="48"/>
      <c r="C582" s="48"/>
      <c r="D582" s="48" t="s">
        <v>3</v>
      </c>
      <c r="E582" s="48"/>
      <c r="F582" s="48"/>
      <c r="G582" s="40">
        <f>G517</f>
        <v>0</v>
      </c>
      <c r="H582" s="52">
        <f t="shared" si="46"/>
        <v>0</v>
      </c>
      <c r="I582" s="48">
        <f>SUM(J582:BA582)</f>
        <v>0</v>
      </c>
    </row>
    <row r="583" spans="2:9" ht="12.75">
      <c r="B583" s="48"/>
      <c r="C583" s="48"/>
      <c r="D583" s="48"/>
      <c r="E583" s="48"/>
      <c r="F583" s="48"/>
      <c r="G583" s="54"/>
      <c r="H583" s="53"/>
      <c r="I583" s="48"/>
    </row>
    <row r="584" spans="2:9" ht="12.75">
      <c r="B584" s="48"/>
      <c r="C584" s="48" t="s">
        <v>57</v>
      </c>
      <c r="D584" s="48"/>
      <c r="E584" s="48"/>
      <c r="F584" s="48"/>
      <c r="G584" s="13">
        <f>SUM(G585:G586)</f>
        <v>100</v>
      </c>
      <c r="H584" s="13">
        <f>SUM(H585:H586)</f>
        <v>100</v>
      </c>
      <c r="I584" s="48"/>
    </row>
    <row r="585" spans="2:9" ht="12.75">
      <c r="B585" s="48"/>
      <c r="C585" s="48"/>
      <c r="D585" s="48" t="s">
        <v>58</v>
      </c>
      <c r="E585" s="48"/>
      <c r="F585" s="48"/>
      <c r="G585" s="40">
        <f>G520</f>
        <v>100</v>
      </c>
      <c r="H585" s="52">
        <f t="shared" si="46"/>
        <v>100</v>
      </c>
      <c r="I585" s="48">
        <f>SUM(J585:BA585)</f>
        <v>0</v>
      </c>
    </row>
    <row r="586" spans="2:9" ht="12.75">
      <c r="B586" s="48"/>
      <c r="C586" s="48"/>
      <c r="D586" s="48" t="s">
        <v>59</v>
      </c>
      <c r="E586" s="48"/>
      <c r="F586" s="48"/>
      <c r="G586" s="40">
        <f>G521</f>
        <v>0</v>
      </c>
      <c r="H586" s="52">
        <f t="shared" si="46"/>
        <v>0</v>
      </c>
      <c r="I586" s="48">
        <f>SUM(J586:BA586)</f>
        <v>0</v>
      </c>
    </row>
    <row r="587" spans="2:9" ht="12.75">
      <c r="B587" s="48"/>
      <c r="C587" s="48"/>
      <c r="D587" s="48"/>
      <c r="E587" s="48"/>
      <c r="F587" s="48"/>
      <c r="G587" s="54"/>
      <c r="H587" s="53"/>
      <c r="I587" s="48"/>
    </row>
    <row r="588" spans="2:9" ht="12.75">
      <c r="B588" s="48"/>
      <c r="C588" s="48" t="s">
        <v>61</v>
      </c>
      <c r="D588" s="48"/>
      <c r="E588" s="48"/>
      <c r="F588" s="48"/>
      <c r="G588" s="40">
        <f>G523</f>
        <v>0</v>
      </c>
      <c r="H588" s="52">
        <f t="shared" si="46"/>
        <v>0</v>
      </c>
      <c r="I588" s="48">
        <f>SUM(J588:BA588)</f>
        <v>0</v>
      </c>
    </row>
    <row r="589" spans="2:9" ht="12.75">
      <c r="B589" s="48"/>
      <c r="C589" s="48" t="s">
        <v>62</v>
      </c>
      <c r="D589" s="48"/>
      <c r="E589" s="48"/>
      <c r="F589" s="48"/>
      <c r="G589" s="40">
        <f>G524</f>
        <v>0</v>
      </c>
      <c r="H589" s="52">
        <f t="shared" si="46"/>
        <v>0</v>
      </c>
      <c r="I589" s="48">
        <f>SUM(J589:BA589)</f>
        <v>0</v>
      </c>
    </row>
    <row r="590" spans="2:9" ht="12.75">
      <c r="B590" s="48"/>
      <c r="C590" s="48" t="s">
        <v>63</v>
      </c>
      <c r="D590" s="48"/>
      <c r="E590" s="48"/>
      <c r="F590" s="48"/>
      <c r="G590" s="40">
        <f>G525</f>
        <v>0</v>
      </c>
      <c r="H590" s="52">
        <f t="shared" si="46"/>
        <v>0</v>
      </c>
      <c r="I590" s="48">
        <f>SUM(J590:BA590)</f>
        <v>0</v>
      </c>
    </row>
    <row r="591" spans="2:9" ht="12.75">
      <c r="B591" s="48"/>
      <c r="C591" s="48" t="s">
        <v>64</v>
      </c>
      <c r="D591" s="48"/>
      <c r="E591" s="48"/>
      <c r="F591" s="48"/>
      <c r="G591" s="40">
        <f>G526</f>
        <v>0</v>
      </c>
      <c r="H591" s="52">
        <f t="shared" si="46"/>
        <v>0</v>
      </c>
      <c r="I591" s="48">
        <f>SUM(J591:BA591)</f>
        <v>0</v>
      </c>
    </row>
    <row r="592" spans="2:9" ht="12.75">
      <c r="B592" s="48"/>
      <c r="C592" s="48" t="s">
        <v>60</v>
      </c>
      <c r="D592" s="48"/>
      <c r="E592" s="48"/>
      <c r="F592" s="48"/>
      <c r="G592" s="40">
        <f>G527</f>
        <v>0</v>
      </c>
      <c r="H592" s="52">
        <f t="shared" si="46"/>
        <v>0</v>
      </c>
      <c r="I592" s="48">
        <f>SUM(J592:BA592)</f>
        <v>0</v>
      </c>
    </row>
    <row r="593" spans="2:9" ht="12.75">
      <c r="B593" s="48"/>
      <c r="C593" s="48"/>
      <c r="D593" s="48"/>
      <c r="E593" s="48"/>
      <c r="F593" s="48"/>
      <c r="G593" s="35"/>
      <c r="H593" s="35"/>
      <c r="I593" s="48"/>
    </row>
    <row r="594" spans="2:9" ht="12.75">
      <c r="B594" s="48"/>
      <c r="C594" s="48"/>
      <c r="D594" s="48"/>
      <c r="E594" s="55" t="s">
        <v>115</v>
      </c>
      <c r="F594" s="48"/>
      <c r="G594" s="13">
        <f>G9</f>
        <v>0</v>
      </c>
      <c r="H594" s="13"/>
      <c r="I594" s="48"/>
    </row>
    <row r="595" ht="25.5">
      <c r="B595" s="60" t="s">
        <v>121</v>
      </c>
    </row>
    <row r="596" spans="2:10" ht="15.75">
      <c r="B596" s="6" t="s">
        <v>114</v>
      </c>
      <c r="E596" s="23">
        <f>(E531+31)</f>
        <v>43074</v>
      </c>
      <c r="G596" s="49" t="s">
        <v>118</v>
      </c>
      <c r="H596" s="49" t="s">
        <v>119</v>
      </c>
      <c r="I596" s="50" t="s">
        <v>116</v>
      </c>
      <c r="J596" s="48" t="s">
        <v>117</v>
      </c>
    </row>
    <row r="597" spans="2:9" ht="12.75">
      <c r="B597" s="48"/>
      <c r="C597" s="48" t="s">
        <v>22</v>
      </c>
      <c r="D597" s="48"/>
      <c r="E597" s="48"/>
      <c r="F597" s="48"/>
      <c r="G597" s="13">
        <f>SUM(G598:G606)</f>
        <v>890</v>
      </c>
      <c r="H597" s="13">
        <f>SUM(H598:H606)</f>
        <v>890</v>
      </c>
      <c r="I597" s="48"/>
    </row>
    <row r="598" spans="2:9" ht="12.75">
      <c r="B598" s="48"/>
      <c r="C598" s="48"/>
      <c r="D598" s="48" t="s">
        <v>20</v>
      </c>
      <c r="E598" s="48"/>
      <c r="F598" s="48"/>
      <c r="G598" s="40">
        <f aca="true" t="shared" si="49" ref="G598:G606">G533</f>
        <v>890</v>
      </c>
      <c r="H598" s="52">
        <f aca="true" t="shared" si="50" ref="H598:H606">(G598-I598)</f>
        <v>890</v>
      </c>
      <c r="I598" s="48">
        <f aca="true" t="shared" si="51" ref="I598:I606">SUM(J598:BA598)</f>
        <v>0</v>
      </c>
    </row>
    <row r="599" spans="2:9" ht="12.75">
      <c r="B599" s="48"/>
      <c r="C599" s="48"/>
      <c r="D599" s="48" t="s">
        <v>21</v>
      </c>
      <c r="E599" s="48"/>
      <c r="F599" s="48"/>
      <c r="G599" s="40">
        <f t="shared" si="49"/>
        <v>0</v>
      </c>
      <c r="H599" s="52">
        <f t="shared" si="50"/>
        <v>0</v>
      </c>
      <c r="I599" s="48">
        <f t="shared" si="51"/>
        <v>0</v>
      </c>
    </row>
    <row r="600" spans="2:9" ht="12.75">
      <c r="B600" s="48"/>
      <c r="C600" s="48"/>
      <c r="D600" s="48" t="s">
        <v>27</v>
      </c>
      <c r="E600" s="48"/>
      <c r="F600" s="48"/>
      <c r="G600" s="40">
        <f t="shared" si="49"/>
        <v>0</v>
      </c>
      <c r="H600" s="52">
        <f t="shared" si="50"/>
        <v>0</v>
      </c>
      <c r="I600" s="48">
        <f t="shared" si="51"/>
        <v>0</v>
      </c>
    </row>
    <row r="601" spans="2:9" ht="12.75">
      <c r="B601" s="48"/>
      <c r="C601" s="48"/>
      <c r="D601" s="48" t="s">
        <v>28</v>
      </c>
      <c r="E601" s="48"/>
      <c r="F601" s="48"/>
      <c r="G601" s="40">
        <f t="shared" si="49"/>
        <v>0</v>
      </c>
      <c r="H601" s="52">
        <f t="shared" si="50"/>
        <v>0</v>
      </c>
      <c r="I601" s="48">
        <f t="shared" si="51"/>
        <v>0</v>
      </c>
    </row>
    <row r="602" spans="2:9" ht="12.75">
      <c r="B602" s="48"/>
      <c r="C602" s="48"/>
      <c r="D602" s="48" t="s">
        <v>29</v>
      </c>
      <c r="E602" s="48"/>
      <c r="F602" s="48"/>
      <c r="G602" s="40">
        <f t="shared" si="49"/>
        <v>0</v>
      </c>
      <c r="H602" s="52">
        <f t="shared" si="50"/>
        <v>0</v>
      </c>
      <c r="I602" s="48">
        <f t="shared" si="51"/>
        <v>0</v>
      </c>
    </row>
    <row r="603" spans="2:9" ht="12.75">
      <c r="B603" s="48"/>
      <c r="C603" s="48"/>
      <c r="D603" s="48" t="s">
        <v>30</v>
      </c>
      <c r="E603" s="48"/>
      <c r="F603" s="48"/>
      <c r="G603" s="40">
        <f t="shared" si="49"/>
        <v>0</v>
      </c>
      <c r="H603" s="52">
        <f t="shared" si="50"/>
        <v>0</v>
      </c>
      <c r="I603" s="48">
        <f t="shared" si="51"/>
        <v>0</v>
      </c>
    </row>
    <row r="604" spans="2:9" ht="12.75">
      <c r="B604" s="48"/>
      <c r="C604" s="48"/>
      <c r="D604" s="48" t="s">
        <v>31</v>
      </c>
      <c r="E604" s="48"/>
      <c r="F604" s="48"/>
      <c r="G604" s="40">
        <f t="shared" si="49"/>
        <v>0</v>
      </c>
      <c r="H604" s="52">
        <f t="shared" si="50"/>
        <v>0</v>
      </c>
      <c r="I604" s="48">
        <f t="shared" si="51"/>
        <v>0</v>
      </c>
    </row>
    <row r="605" spans="2:9" ht="12.75">
      <c r="B605" s="48"/>
      <c r="C605" s="48"/>
      <c r="D605" s="48" t="s">
        <v>32</v>
      </c>
      <c r="E605" s="48"/>
      <c r="F605" s="48"/>
      <c r="G605" s="40">
        <f t="shared" si="49"/>
        <v>0</v>
      </c>
      <c r="H605" s="52">
        <f t="shared" si="50"/>
        <v>0</v>
      </c>
      <c r="I605" s="48">
        <f t="shared" si="51"/>
        <v>0</v>
      </c>
    </row>
    <row r="606" spans="2:9" ht="12.75">
      <c r="B606" s="48"/>
      <c r="C606" s="48"/>
      <c r="D606" s="48" t="s">
        <v>33</v>
      </c>
      <c r="E606" s="48"/>
      <c r="F606" s="48"/>
      <c r="G606" s="40">
        <f t="shared" si="49"/>
        <v>0</v>
      </c>
      <c r="H606" s="52">
        <f t="shared" si="50"/>
        <v>0</v>
      </c>
      <c r="I606" s="48">
        <f t="shared" si="51"/>
        <v>0</v>
      </c>
    </row>
    <row r="607" spans="2:9" ht="12.75">
      <c r="B607" s="48"/>
      <c r="C607" s="48"/>
      <c r="D607" s="48"/>
      <c r="E607" s="48"/>
      <c r="F607" s="48"/>
      <c r="G607" s="54"/>
      <c r="H607" s="53"/>
      <c r="I607" s="48"/>
    </row>
    <row r="608" spans="2:9" ht="12.75">
      <c r="B608" s="48"/>
      <c r="C608" s="48" t="s">
        <v>34</v>
      </c>
      <c r="D608" s="48"/>
      <c r="E608" s="48"/>
      <c r="F608" s="48"/>
      <c r="G608" s="40">
        <f>G543</f>
        <v>0</v>
      </c>
      <c r="H608" s="52">
        <f>(G608-I608)</f>
        <v>0</v>
      </c>
      <c r="I608" s="48">
        <f>SUM(J608:BA608)</f>
        <v>0</v>
      </c>
    </row>
    <row r="609" spans="2:9" ht="12.75">
      <c r="B609" s="48"/>
      <c r="C609" s="48"/>
      <c r="D609" s="48"/>
      <c r="E609" s="48"/>
      <c r="F609" s="48"/>
      <c r="G609" s="54"/>
      <c r="H609" s="53"/>
      <c r="I609" s="48"/>
    </row>
    <row r="610" spans="2:9" ht="12.75">
      <c r="B610" s="48"/>
      <c r="C610" s="48" t="s">
        <v>35</v>
      </c>
      <c r="D610" s="48"/>
      <c r="E610" s="48"/>
      <c r="F610" s="48"/>
      <c r="G610" s="40">
        <f>G545</f>
        <v>0</v>
      </c>
      <c r="H610" s="52">
        <f>(G610-I610)</f>
        <v>0</v>
      </c>
      <c r="I610" s="48">
        <f>SUM(J610:BA610)</f>
        <v>0</v>
      </c>
    </row>
    <row r="611" spans="2:9" ht="12.75">
      <c r="B611" s="48"/>
      <c r="C611" s="48"/>
      <c r="D611" s="48"/>
      <c r="E611" s="48"/>
      <c r="F611" s="48"/>
      <c r="G611" s="54"/>
      <c r="H611" s="53"/>
      <c r="I611" s="48"/>
    </row>
    <row r="612" spans="2:9" ht="12.75">
      <c r="B612" s="48"/>
      <c r="C612" s="48" t="s">
        <v>23</v>
      </c>
      <c r="D612" s="48"/>
      <c r="E612" s="48"/>
      <c r="F612" s="48"/>
      <c r="G612" s="13">
        <f>SUM(G613:G617)</f>
        <v>0</v>
      </c>
      <c r="H612" s="13">
        <f>SUM(H613:H617)</f>
        <v>0</v>
      </c>
      <c r="I612" s="48"/>
    </row>
    <row r="613" spans="2:9" ht="12.75">
      <c r="B613" s="48"/>
      <c r="C613" s="48"/>
      <c r="D613" s="48" t="s">
        <v>24</v>
      </c>
      <c r="E613" s="48"/>
      <c r="F613" s="48"/>
      <c r="G613" s="40">
        <f>G548</f>
        <v>0</v>
      </c>
      <c r="H613" s="52">
        <f aca="true" t="shared" si="52" ref="H613:H657">(G613-I613)</f>
        <v>0</v>
      </c>
      <c r="I613" s="48">
        <f>SUM(J613:BA613)</f>
        <v>0</v>
      </c>
    </row>
    <row r="614" spans="2:9" ht="12.75">
      <c r="B614" s="48"/>
      <c r="C614" s="48"/>
      <c r="D614" s="48" t="s">
        <v>25</v>
      </c>
      <c r="E614" s="48"/>
      <c r="F614" s="48"/>
      <c r="G614" s="40">
        <f>G549</f>
        <v>0</v>
      </c>
      <c r="H614" s="52">
        <f t="shared" si="52"/>
        <v>0</v>
      </c>
      <c r="I614" s="48">
        <f>SUM(J614:BA614)</f>
        <v>0</v>
      </c>
    </row>
    <row r="615" spans="2:9" ht="12.75">
      <c r="B615" s="48"/>
      <c r="C615" s="48"/>
      <c r="D615" s="48" t="s">
        <v>36</v>
      </c>
      <c r="E615" s="48"/>
      <c r="F615" s="48"/>
      <c r="G615" s="40">
        <f>G550</f>
        <v>0</v>
      </c>
      <c r="H615" s="52">
        <f t="shared" si="52"/>
        <v>0</v>
      </c>
      <c r="I615" s="48">
        <f>SUM(J615:BA615)</f>
        <v>0</v>
      </c>
    </row>
    <row r="616" spans="2:9" ht="12.75">
      <c r="B616" s="48"/>
      <c r="C616" s="48"/>
      <c r="D616" s="48" t="s">
        <v>26</v>
      </c>
      <c r="E616" s="48"/>
      <c r="F616" s="48"/>
      <c r="G616" s="40">
        <f>G551</f>
        <v>0</v>
      </c>
      <c r="H616" s="52">
        <f t="shared" si="52"/>
        <v>0</v>
      </c>
      <c r="I616" s="48">
        <f>SUM(J616:BA616)</f>
        <v>0</v>
      </c>
    </row>
    <row r="617" spans="2:9" ht="12.75">
      <c r="B617" s="48"/>
      <c r="C617" s="48"/>
      <c r="D617" s="48" t="s">
        <v>37</v>
      </c>
      <c r="E617" s="48"/>
      <c r="F617" s="48"/>
      <c r="G617" s="40">
        <f>G552</f>
        <v>0</v>
      </c>
      <c r="H617" s="52">
        <f t="shared" si="52"/>
        <v>0</v>
      </c>
      <c r="I617" s="48">
        <f>SUM(J617:BA617)</f>
        <v>0</v>
      </c>
    </row>
    <row r="618" spans="2:9" ht="12.75">
      <c r="B618" s="48"/>
      <c r="C618" s="48"/>
      <c r="D618" s="48"/>
      <c r="E618" s="48"/>
      <c r="F618" s="48"/>
      <c r="G618" s="54"/>
      <c r="H618" s="53"/>
      <c r="I618" s="48"/>
    </row>
    <row r="619" spans="2:9" ht="12.75">
      <c r="B619" s="48"/>
      <c r="C619" s="48" t="s">
        <v>38</v>
      </c>
      <c r="D619" s="48"/>
      <c r="E619" s="48"/>
      <c r="F619" s="48"/>
      <c r="G619" s="13">
        <f>SUM(G620:G625)</f>
        <v>0</v>
      </c>
      <c r="H619" s="13">
        <f>SUM(H620:H625)</f>
        <v>0</v>
      </c>
      <c r="I619" s="48"/>
    </row>
    <row r="620" spans="2:9" ht="12.75">
      <c r="B620" s="48"/>
      <c r="C620" s="48"/>
      <c r="D620" s="48" t="s">
        <v>39</v>
      </c>
      <c r="E620" s="48"/>
      <c r="F620" s="48"/>
      <c r="G620" s="40">
        <f aca="true" t="shared" si="53" ref="G620:G625">G555</f>
        <v>0</v>
      </c>
      <c r="H620" s="52">
        <f t="shared" si="52"/>
        <v>0</v>
      </c>
      <c r="I620" s="48">
        <f aca="true" t="shared" si="54" ref="I620:I625">SUM(J620:BA620)</f>
        <v>0</v>
      </c>
    </row>
    <row r="621" spans="2:9" ht="12.75">
      <c r="B621" s="48"/>
      <c r="C621" s="48"/>
      <c r="D621" s="48" t="s">
        <v>40</v>
      </c>
      <c r="E621" s="48"/>
      <c r="F621" s="48"/>
      <c r="G621" s="40">
        <f t="shared" si="53"/>
        <v>0</v>
      </c>
      <c r="H621" s="52">
        <f t="shared" si="52"/>
        <v>0</v>
      </c>
      <c r="I621" s="48">
        <f t="shared" si="54"/>
        <v>0</v>
      </c>
    </row>
    <row r="622" spans="2:9" ht="12.75">
      <c r="B622" s="48"/>
      <c r="C622" s="48"/>
      <c r="D622" s="48" t="s">
        <v>41</v>
      </c>
      <c r="E622" s="48"/>
      <c r="F622" s="48"/>
      <c r="G622" s="40">
        <f t="shared" si="53"/>
        <v>0</v>
      </c>
      <c r="H622" s="52">
        <f t="shared" si="52"/>
        <v>0</v>
      </c>
      <c r="I622" s="48">
        <f t="shared" si="54"/>
        <v>0</v>
      </c>
    </row>
    <row r="623" spans="2:9" ht="12.75">
      <c r="B623" s="48"/>
      <c r="C623" s="48"/>
      <c r="D623" s="48" t="s">
        <v>42</v>
      </c>
      <c r="E623" s="48"/>
      <c r="F623" s="48"/>
      <c r="G623" s="40">
        <f t="shared" si="53"/>
        <v>0</v>
      </c>
      <c r="H623" s="52">
        <f t="shared" si="52"/>
        <v>0</v>
      </c>
      <c r="I623" s="48">
        <f t="shared" si="54"/>
        <v>0</v>
      </c>
    </row>
    <row r="624" spans="2:9" ht="12.75">
      <c r="B624" s="48"/>
      <c r="C624" s="48"/>
      <c r="D624" s="48" t="s">
        <v>43</v>
      </c>
      <c r="E624" s="48"/>
      <c r="F624" s="48"/>
      <c r="G624" s="40">
        <f t="shared" si="53"/>
        <v>0</v>
      </c>
      <c r="H624" s="52">
        <f t="shared" si="52"/>
        <v>0</v>
      </c>
      <c r="I624" s="48">
        <f t="shared" si="54"/>
        <v>0</v>
      </c>
    </row>
    <row r="625" spans="2:9" ht="12.75">
      <c r="B625" s="48"/>
      <c r="C625" s="48"/>
      <c r="D625" s="48" t="s">
        <v>44</v>
      </c>
      <c r="E625" s="48"/>
      <c r="F625" s="48"/>
      <c r="G625" s="40">
        <f t="shared" si="53"/>
        <v>0</v>
      </c>
      <c r="H625" s="52">
        <f t="shared" si="52"/>
        <v>0</v>
      </c>
      <c r="I625" s="48">
        <f t="shared" si="54"/>
        <v>0</v>
      </c>
    </row>
    <row r="626" spans="2:9" ht="12.75">
      <c r="B626" s="48"/>
      <c r="C626" s="48"/>
      <c r="D626" s="48"/>
      <c r="E626" s="48"/>
      <c r="F626" s="48"/>
      <c r="G626" s="54"/>
      <c r="H626" s="53"/>
      <c r="I626" s="48"/>
    </row>
    <row r="627" spans="2:9" ht="12.75">
      <c r="B627" s="48"/>
      <c r="C627" s="48" t="s">
        <v>45</v>
      </c>
      <c r="D627" s="48"/>
      <c r="E627" s="48"/>
      <c r="F627" s="48"/>
      <c r="G627" s="13">
        <f>SUM(G628:G631)</f>
        <v>0</v>
      </c>
      <c r="H627" s="13">
        <f>SUM(H628:H631)</f>
        <v>0</v>
      </c>
      <c r="I627" s="48"/>
    </row>
    <row r="628" spans="2:9" ht="12.75">
      <c r="B628" s="48"/>
      <c r="C628" s="48"/>
      <c r="D628" s="48" t="s">
        <v>21</v>
      </c>
      <c r="E628" s="48"/>
      <c r="F628" s="48"/>
      <c r="G628" s="40">
        <f>G569</f>
        <v>0</v>
      </c>
      <c r="H628" s="52">
        <f t="shared" si="52"/>
        <v>0</v>
      </c>
      <c r="I628" s="48">
        <f>SUM(J628:BA628)</f>
        <v>0</v>
      </c>
    </row>
    <row r="629" spans="2:9" ht="12.75">
      <c r="B629" s="48"/>
      <c r="C629" s="48"/>
      <c r="D629" s="48" t="s">
        <v>46</v>
      </c>
      <c r="E629" s="48"/>
      <c r="F629" s="48"/>
      <c r="G629" s="40">
        <f>G564</f>
        <v>0</v>
      </c>
      <c r="H629" s="52">
        <f t="shared" si="52"/>
        <v>0</v>
      </c>
      <c r="I629" s="48">
        <f>SUM(J629:BA629)</f>
        <v>0</v>
      </c>
    </row>
    <row r="630" spans="2:9" ht="12.75">
      <c r="B630" s="48"/>
      <c r="C630" s="48"/>
      <c r="D630" s="48" t="s">
        <v>47</v>
      </c>
      <c r="E630" s="48"/>
      <c r="F630" s="48"/>
      <c r="G630" s="40">
        <f>G565</f>
        <v>0</v>
      </c>
      <c r="H630" s="52">
        <f t="shared" si="52"/>
        <v>0</v>
      </c>
      <c r="I630" s="48">
        <f>SUM(J630:BA630)</f>
        <v>0</v>
      </c>
    </row>
    <row r="631" spans="2:9" ht="12.75">
      <c r="B631" s="48"/>
      <c r="C631" s="48"/>
      <c r="D631" s="48" t="s">
        <v>3</v>
      </c>
      <c r="E631" s="48"/>
      <c r="F631" s="48"/>
      <c r="G631" s="40">
        <f>G566</f>
        <v>0</v>
      </c>
      <c r="H631" s="52">
        <f t="shared" si="52"/>
        <v>0</v>
      </c>
      <c r="I631" s="48">
        <f>SUM(J631:BA631)</f>
        <v>0</v>
      </c>
    </row>
    <row r="632" spans="2:9" ht="12.75">
      <c r="B632" s="48"/>
      <c r="C632" s="48"/>
      <c r="D632" s="48"/>
      <c r="E632" s="48"/>
      <c r="F632" s="48"/>
      <c r="G632" s="54"/>
      <c r="H632" s="53"/>
      <c r="I632" s="48"/>
    </row>
    <row r="633" spans="2:9" ht="12.75">
      <c r="B633" s="48"/>
      <c r="C633" s="48" t="s">
        <v>48</v>
      </c>
      <c r="D633" s="48"/>
      <c r="E633" s="48"/>
      <c r="F633" s="48"/>
      <c r="G633" s="13">
        <f>SUM(G634:G636)</f>
        <v>0</v>
      </c>
      <c r="H633" s="13">
        <f>SUM(H634:H636)</f>
        <v>0</v>
      </c>
      <c r="I633" s="48"/>
    </row>
    <row r="634" spans="2:9" ht="12.75">
      <c r="B634" s="48"/>
      <c r="C634" s="48"/>
      <c r="D634" s="48" t="s">
        <v>21</v>
      </c>
      <c r="E634" s="48"/>
      <c r="F634" s="48"/>
      <c r="G634" s="40">
        <f>G569</f>
        <v>0</v>
      </c>
      <c r="H634" s="52">
        <f t="shared" si="52"/>
        <v>0</v>
      </c>
      <c r="I634" s="48">
        <f>SUM(J634:BA634)</f>
        <v>0</v>
      </c>
    </row>
    <row r="635" spans="2:9" ht="12.75">
      <c r="B635" s="48"/>
      <c r="C635" s="48"/>
      <c r="D635" s="48" t="s">
        <v>49</v>
      </c>
      <c r="E635" s="48"/>
      <c r="F635" s="48"/>
      <c r="G635" s="40">
        <f>G570</f>
        <v>0</v>
      </c>
      <c r="H635" s="52">
        <f t="shared" si="52"/>
        <v>0</v>
      </c>
      <c r="I635" s="48">
        <f>SUM(J635:BA635)</f>
        <v>0</v>
      </c>
    </row>
    <row r="636" spans="2:9" ht="12.75">
      <c r="B636" s="48"/>
      <c r="C636" s="48"/>
      <c r="D636" s="48" t="s">
        <v>3</v>
      </c>
      <c r="E636" s="48"/>
      <c r="F636" s="48"/>
      <c r="G636" s="40">
        <f>G571</f>
        <v>0</v>
      </c>
      <c r="H636" s="52">
        <f t="shared" si="52"/>
        <v>0</v>
      </c>
      <c r="I636" s="48">
        <f>SUM(J636:BA636)</f>
        <v>0</v>
      </c>
    </row>
    <row r="637" spans="2:9" ht="12.75">
      <c r="B637" s="48"/>
      <c r="C637" s="48"/>
      <c r="D637" s="48"/>
      <c r="E637" s="48"/>
      <c r="F637" s="48"/>
      <c r="G637" s="54"/>
      <c r="H637" s="53"/>
      <c r="I637" s="48"/>
    </row>
    <row r="638" spans="2:9" ht="12.75">
      <c r="B638" s="48"/>
      <c r="C638" s="48" t="s">
        <v>21</v>
      </c>
      <c r="D638" s="48"/>
      <c r="E638" s="48"/>
      <c r="F638" s="48"/>
      <c r="G638" s="13">
        <f>SUM(G639:G640)</f>
        <v>0</v>
      </c>
      <c r="H638" s="13">
        <f>SUM(H639:H640)</f>
        <v>0</v>
      </c>
      <c r="I638" s="48"/>
    </row>
    <row r="639" spans="2:9" ht="12.75">
      <c r="B639" s="48"/>
      <c r="C639" s="48"/>
      <c r="D639" s="48" t="s">
        <v>50</v>
      </c>
      <c r="E639" s="48"/>
      <c r="F639" s="48"/>
      <c r="G639" s="40">
        <f>G574</f>
        <v>0</v>
      </c>
      <c r="H639" s="52">
        <f t="shared" si="52"/>
        <v>0</v>
      </c>
      <c r="I639" s="48">
        <f>SUM(J639:BA639)</f>
        <v>0</v>
      </c>
    </row>
    <row r="640" spans="2:9" ht="12.75">
      <c r="B640" s="48"/>
      <c r="C640" s="48"/>
      <c r="D640" s="48" t="s">
        <v>51</v>
      </c>
      <c r="E640" s="48"/>
      <c r="F640" s="48"/>
      <c r="G640" s="40">
        <f>G575</f>
        <v>0</v>
      </c>
      <c r="H640" s="52">
        <f t="shared" si="52"/>
        <v>0</v>
      </c>
      <c r="I640" s="48">
        <f>SUM(J640:BA640)</f>
        <v>0</v>
      </c>
    </row>
    <row r="641" spans="2:9" ht="12.75">
      <c r="B641" s="48"/>
      <c r="C641" s="48"/>
      <c r="D641" s="48"/>
      <c r="E641" s="48"/>
      <c r="F641" s="48"/>
      <c r="G641" s="54"/>
      <c r="H641" s="53"/>
      <c r="I641" s="48"/>
    </row>
    <row r="642" spans="2:9" ht="12.75">
      <c r="B642" s="48"/>
      <c r="C642" s="48" t="s">
        <v>52</v>
      </c>
      <c r="D642" s="48"/>
      <c r="E642" s="48"/>
      <c r="F642" s="48"/>
      <c r="G642" s="13">
        <f>SUM(G643:G647)</f>
        <v>0</v>
      </c>
      <c r="H642" s="13">
        <f>SUM(H643:H647)</f>
        <v>0</v>
      </c>
      <c r="I642" s="48"/>
    </row>
    <row r="643" spans="2:9" ht="12.75">
      <c r="B643" s="48"/>
      <c r="C643" s="48"/>
      <c r="D643" s="48" t="s">
        <v>53</v>
      </c>
      <c r="E643" s="48"/>
      <c r="F643" s="48"/>
      <c r="G643" s="40">
        <f>G578</f>
        <v>0</v>
      </c>
      <c r="H643" s="52">
        <f t="shared" si="52"/>
        <v>0</v>
      </c>
      <c r="I643" s="48">
        <f>SUM(J643:BA643)</f>
        <v>0</v>
      </c>
    </row>
    <row r="644" spans="2:9" ht="12.75">
      <c r="B644" s="48"/>
      <c r="C644" s="48"/>
      <c r="D644" s="48" t="s">
        <v>54</v>
      </c>
      <c r="E644" s="48"/>
      <c r="F644" s="48"/>
      <c r="G644" s="40">
        <f>G579</f>
        <v>0</v>
      </c>
      <c r="H644" s="52">
        <f t="shared" si="52"/>
        <v>0</v>
      </c>
      <c r="I644" s="48">
        <f>SUM(J644:BA644)</f>
        <v>0</v>
      </c>
    </row>
    <row r="645" spans="2:9" ht="12.75">
      <c r="B645" s="48"/>
      <c r="C645" s="48"/>
      <c r="D645" s="48" t="s">
        <v>55</v>
      </c>
      <c r="E645" s="48"/>
      <c r="F645" s="48"/>
      <c r="G645" s="40">
        <f>G580</f>
        <v>0</v>
      </c>
      <c r="H645" s="52">
        <f t="shared" si="52"/>
        <v>0</v>
      </c>
      <c r="I645" s="48">
        <f>SUM(J645:BA645)</f>
        <v>0</v>
      </c>
    </row>
    <row r="646" spans="2:9" ht="12.75">
      <c r="B646" s="48"/>
      <c r="C646" s="48"/>
      <c r="D646" s="48" t="s">
        <v>56</v>
      </c>
      <c r="E646" s="48"/>
      <c r="F646" s="48"/>
      <c r="G646" s="40">
        <f>G581</f>
        <v>0</v>
      </c>
      <c r="H646" s="52">
        <f t="shared" si="52"/>
        <v>0</v>
      </c>
      <c r="I646" s="48">
        <f>SUM(J646:BA646)</f>
        <v>0</v>
      </c>
    </row>
    <row r="647" spans="2:9" ht="12.75">
      <c r="B647" s="48"/>
      <c r="C647" s="48"/>
      <c r="D647" s="48" t="s">
        <v>3</v>
      </c>
      <c r="E647" s="48"/>
      <c r="F647" s="48"/>
      <c r="G647" s="40">
        <f>G582</f>
        <v>0</v>
      </c>
      <c r="H647" s="52">
        <f t="shared" si="52"/>
        <v>0</v>
      </c>
      <c r="I647" s="48">
        <f>SUM(J647:BA647)</f>
        <v>0</v>
      </c>
    </row>
    <row r="648" spans="2:9" ht="12.75">
      <c r="B648" s="48"/>
      <c r="C648" s="48"/>
      <c r="D648" s="48"/>
      <c r="E648" s="48"/>
      <c r="F648" s="48"/>
      <c r="G648" s="54"/>
      <c r="H648" s="53"/>
      <c r="I648" s="48"/>
    </row>
    <row r="649" spans="2:9" ht="12.75">
      <c r="B649" s="48"/>
      <c r="C649" s="48" t="s">
        <v>57</v>
      </c>
      <c r="D649" s="48"/>
      <c r="E649" s="48"/>
      <c r="F649" s="48"/>
      <c r="G649" s="13">
        <f>SUM(G650:G651)</f>
        <v>100</v>
      </c>
      <c r="H649" s="13">
        <f>SUM(H650:H651)</f>
        <v>100</v>
      </c>
      <c r="I649" s="48"/>
    </row>
    <row r="650" spans="2:9" ht="12.75">
      <c r="B650" s="48"/>
      <c r="C650" s="48"/>
      <c r="D650" s="48" t="s">
        <v>58</v>
      </c>
      <c r="E650" s="48"/>
      <c r="F650" s="48"/>
      <c r="G650" s="40">
        <f>G585</f>
        <v>100</v>
      </c>
      <c r="H650" s="52">
        <f t="shared" si="52"/>
        <v>100</v>
      </c>
      <c r="I650" s="48">
        <f>SUM(J650:BA650)</f>
        <v>0</v>
      </c>
    </row>
    <row r="651" spans="2:9" ht="12.75">
      <c r="B651" s="48"/>
      <c r="C651" s="48"/>
      <c r="D651" s="48" t="s">
        <v>59</v>
      </c>
      <c r="E651" s="48"/>
      <c r="F651" s="48"/>
      <c r="G651" s="40">
        <f>G586</f>
        <v>0</v>
      </c>
      <c r="H651" s="52">
        <f t="shared" si="52"/>
        <v>0</v>
      </c>
      <c r="I651" s="48">
        <f>SUM(J651:BA651)</f>
        <v>0</v>
      </c>
    </row>
    <row r="652" spans="2:9" ht="12.75">
      <c r="B652" s="48"/>
      <c r="C652" s="48"/>
      <c r="D652" s="48"/>
      <c r="E652" s="48"/>
      <c r="F652" s="48"/>
      <c r="G652" s="54"/>
      <c r="H652" s="53"/>
      <c r="I652" s="48"/>
    </row>
    <row r="653" spans="2:9" ht="12.75">
      <c r="B653" s="48"/>
      <c r="C653" s="48" t="s">
        <v>61</v>
      </c>
      <c r="D653" s="48"/>
      <c r="E653" s="48"/>
      <c r="F653" s="48"/>
      <c r="G653" s="40">
        <f>G588</f>
        <v>0</v>
      </c>
      <c r="H653" s="52">
        <f t="shared" si="52"/>
        <v>0</v>
      </c>
      <c r="I653" s="48">
        <f>SUM(J653:BA653)</f>
        <v>0</v>
      </c>
    </row>
    <row r="654" spans="2:9" ht="12.75">
      <c r="B654" s="48"/>
      <c r="C654" s="48" t="s">
        <v>62</v>
      </c>
      <c r="D654" s="48"/>
      <c r="E654" s="48"/>
      <c r="F654" s="48"/>
      <c r="G654" s="40">
        <f>G589</f>
        <v>0</v>
      </c>
      <c r="H654" s="52">
        <f t="shared" si="52"/>
        <v>0</v>
      </c>
      <c r="I654" s="48">
        <f>SUM(J654:BA654)</f>
        <v>0</v>
      </c>
    </row>
    <row r="655" spans="2:9" ht="12.75">
      <c r="B655" s="48"/>
      <c r="C655" s="48" t="s">
        <v>63</v>
      </c>
      <c r="D655" s="48"/>
      <c r="E655" s="48"/>
      <c r="F655" s="48"/>
      <c r="G655" s="40">
        <f>G590</f>
        <v>0</v>
      </c>
      <c r="H655" s="52">
        <f t="shared" si="52"/>
        <v>0</v>
      </c>
      <c r="I655" s="48">
        <f>SUM(J655:BA655)</f>
        <v>0</v>
      </c>
    </row>
    <row r="656" spans="2:9" ht="12.75">
      <c r="B656" s="48"/>
      <c r="C656" s="48" t="s">
        <v>64</v>
      </c>
      <c r="D656" s="48"/>
      <c r="E656" s="48"/>
      <c r="F656" s="48"/>
      <c r="G656" s="40">
        <f>G591</f>
        <v>0</v>
      </c>
      <c r="H656" s="52">
        <f t="shared" si="52"/>
        <v>0</v>
      </c>
      <c r="I656" s="48">
        <f>SUM(J656:BA656)</f>
        <v>0</v>
      </c>
    </row>
    <row r="657" spans="2:9" ht="12.75">
      <c r="B657" s="48"/>
      <c r="C657" s="48" t="s">
        <v>60</v>
      </c>
      <c r="D657" s="48"/>
      <c r="E657" s="48"/>
      <c r="F657" s="48"/>
      <c r="G657" s="40">
        <f>G592</f>
        <v>0</v>
      </c>
      <c r="H657" s="52">
        <f t="shared" si="52"/>
        <v>0</v>
      </c>
      <c r="I657" s="48">
        <f>SUM(J657:BA657)</f>
        <v>0</v>
      </c>
    </row>
    <row r="658" spans="2:9" ht="12.75">
      <c r="B658" s="48"/>
      <c r="C658" s="48"/>
      <c r="D658" s="48"/>
      <c r="E658" s="48"/>
      <c r="F658" s="48"/>
      <c r="G658" s="35"/>
      <c r="H658" s="35"/>
      <c r="I658" s="48"/>
    </row>
    <row r="659" spans="2:9" ht="12.75">
      <c r="B659" s="48"/>
      <c r="C659" s="48"/>
      <c r="D659" s="48"/>
      <c r="E659" s="55" t="s">
        <v>115</v>
      </c>
      <c r="F659" s="48"/>
      <c r="G659" s="13">
        <f>G9</f>
        <v>0</v>
      </c>
      <c r="H659" s="13"/>
      <c r="I659" s="48"/>
    </row>
    <row r="660" ht="25.5">
      <c r="B660" s="60" t="s">
        <v>121</v>
      </c>
    </row>
    <row r="661" spans="2:10" ht="15.75">
      <c r="B661" s="6" t="s">
        <v>114</v>
      </c>
      <c r="E661" s="23">
        <f>(E596+31)</f>
        <v>43105</v>
      </c>
      <c r="G661" s="49" t="s">
        <v>118</v>
      </c>
      <c r="H661" s="49" t="s">
        <v>119</v>
      </c>
      <c r="I661" s="50" t="s">
        <v>116</v>
      </c>
      <c r="J661" s="48" t="s">
        <v>117</v>
      </c>
    </row>
    <row r="662" spans="2:9" ht="12.75">
      <c r="B662" s="48"/>
      <c r="C662" s="48" t="s">
        <v>22</v>
      </c>
      <c r="D662" s="48"/>
      <c r="E662" s="48"/>
      <c r="F662" s="48"/>
      <c r="G662" s="13">
        <f>SUM(G663:G671)</f>
        <v>890</v>
      </c>
      <c r="H662" s="13">
        <f>SUM(H663:H671)</f>
        <v>890</v>
      </c>
      <c r="I662" s="48"/>
    </row>
    <row r="663" spans="2:9" ht="12.75">
      <c r="B663" s="48"/>
      <c r="C663" s="48"/>
      <c r="D663" s="48" t="s">
        <v>20</v>
      </c>
      <c r="E663" s="48"/>
      <c r="F663" s="48"/>
      <c r="G663" s="40">
        <f aca="true" t="shared" si="55" ref="G663:G671">G598</f>
        <v>890</v>
      </c>
      <c r="H663" s="52">
        <f aca="true" t="shared" si="56" ref="H663:H671">(G663-I663)</f>
        <v>890</v>
      </c>
      <c r="I663" s="48">
        <f aca="true" t="shared" si="57" ref="I663:I671">SUM(J663:BA663)</f>
        <v>0</v>
      </c>
    </row>
    <row r="664" spans="2:9" ht="12.75">
      <c r="B664" s="48"/>
      <c r="C664" s="48"/>
      <c r="D664" s="48" t="s">
        <v>21</v>
      </c>
      <c r="E664" s="48"/>
      <c r="F664" s="48"/>
      <c r="G664" s="40">
        <f t="shared" si="55"/>
        <v>0</v>
      </c>
      <c r="H664" s="52">
        <f t="shared" si="56"/>
        <v>0</v>
      </c>
      <c r="I664" s="48">
        <f t="shared" si="57"/>
        <v>0</v>
      </c>
    </row>
    <row r="665" spans="2:9" ht="12.75">
      <c r="B665" s="48"/>
      <c r="C665" s="48"/>
      <c r="D665" s="48" t="s">
        <v>27</v>
      </c>
      <c r="E665" s="48"/>
      <c r="F665" s="48"/>
      <c r="G665" s="40">
        <f t="shared" si="55"/>
        <v>0</v>
      </c>
      <c r="H665" s="52">
        <f t="shared" si="56"/>
        <v>0</v>
      </c>
      <c r="I665" s="48">
        <f t="shared" si="57"/>
        <v>0</v>
      </c>
    </row>
    <row r="666" spans="2:9" ht="12.75">
      <c r="B666" s="48"/>
      <c r="C666" s="48"/>
      <c r="D666" s="48" t="s">
        <v>28</v>
      </c>
      <c r="E666" s="48"/>
      <c r="F666" s="48"/>
      <c r="G666" s="40">
        <f t="shared" si="55"/>
        <v>0</v>
      </c>
      <c r="H666" s="52">
        <f t="shared" si="56"/>
        <v>0</v>
      </c>
      <c r="I666" s="48">
        <f t="shared" si="57"/>
        <v>0</v>
      </c>
    </row>
    <row r="667" spans="2:9" ht="12.75">
      <c r="B667" s="48"/>
      <c r="C667" s="48"/>
      <c r="D667" s="48" t="s">
        <v>29</v>
      </c>
      <c r="E667" s="48"/>
      <c r="F667" s="48"/>
      <c r="G667" s="40">
        <f t="shared" si="55"/>
        <v>0</v>
      </c>
      <c r="H667" s="52">
        <f t="shared" si="56"/>
        <v>0</v>
      </c>
      <c r="I667" s="48">
        <f t="shared" si="57"/>
        <v>0</v>
      </c>
    </row>
    <row r="668" spans="2:9" ht="12.75">
      <c r="B668" s="48"/>
      <c r="C668" s="48"/>
      <c r="D668" s="48" t="s">
        <v>30</v>
      </c>
      <c r="E668" s="48"/>
      <c r="F668" s="48"/>
      <c r="G668" s="40">
        <f t="shared" si="55"/>
        <v>0</v>
      </c>
      <c r="H668" s="52">
        <f t="shared" si="56"/>
        <v>0</v>
      </c>
      <c r="I668" s="48">
        <f t="shared" si="57"/>
        <v>0</v>
      </c>
    </row>
    <row r="669" spans="2:9" ht="12.75">
      <c r="B669" s="48"/>
      <c r="C669" s="48"/>
      <c r="D669" s="48" t="s">
        <v>31</v>
      </c>
      <c r="E669" s="48"/>
      <c r="F669" s="48"/>
      <c r="G669" s="40">
        <f t="shared" si="55"/>
        <v>0</v>
      </c>
      <c r="H669" s="52">
        <f t="shared" si="56"/>
        <v>0</v>
      </c>
      <c r="I669" s="48">
        <f t="shared" si="57"/>
        <v>0</v>
      </c>
    </row>
    <row r="670" spans="2:9" ht="12.75">
      <c r="B670" s="48"/>
      <c r="C670" s="48"/>
      <c r="D670" s="48" t="s">
        <v>32</v>
      </c>
      <c r="E670" s="48"/>
      <c r="F670" s="48"/>
      <c r="G670" s="40">
        <f t="shared" si="55"/>
        <v>0</v>
      </c>
      <c r="H670" s="52">
        <f t="shared" si="56"/>
        <v>0</v>
      </c>
      <c r="I670" s="48">
        <f t="shared" si="57"/>
        <v>0</v>
      </c>
    </row>
    <row r="671" spans="2:9" ht="12.75">
      <c r="B671" s="48"/>
      <c r="C671" s="48"/>
      <c r="D671" s="48" t="s">
        <v>33</v>
      </c>
      <c r="E671" s="48"/>
      <c r="F671" s="48"/>
      <c r="G671" s="40">
        <f t="shared" si="55"/>
        <v>0</v>
      </c>
      <c r="H671" s="52">
        <f t="shared" si="56"/>
        <v>0</v>
      </c>
      <c r="I671" s="48">
        <f t="shared" si="57"/>
        <v>0</v>
      </c>
    </row>
    <row r="672" spans="2:9" ht="12.75">
      <c r="B672" s="48"/>
      <c r="C672" s="48"/>
      <c r="D672" s="48"/>
      <c r="E672" s="48"/>
      <c r="F672" s="48"/>
      <c r="G672" s="54"/>
      <c r="H672" s="53"/>
      <c r="I672" s="48"/>
    </row>
    <row r="673" spans="2:9" ht="12.75">
      <c r="B673" s="48"/>
      <c r="C673" s="48" t="s">
        <v>34</v>
      </c>
      <c r="D673" s="48"/>
      <c r="E673" s="48"/>
      <c r="F673" s="48"/>
      <c r="G673" s="40">
        <f>G608</f>
        <v>0</v>
      </c>
      <c r="H673" s="52">
        <f>(G673-I673)</f>
        <v>0</v>
      </c>
      <c r="I673" s="48">
        <f>SUM(J673:BA673)</f>
        <v>0</v>
      </c>
    </row>
    <row r="674" spans="2:9" ht="12.75">
      <c r="B674" s="48"/>
      <c r="C674" s="48"/>
      <c r="D674" s="48"/>
      <c r="E674" s="48"/>
      <c r="F674" s="48"/>
      <c r="G674" s="54"/>
      <c r="H674" s="53"/>
      <c r="I674" s="48"/>
    </row>
    <row r="675" spans="2:9" ht="12.75">
      <c r="B675" s="48"/>
      <c r="C675" s="48" t="s">
        <v>35</v>
      </c>
      <c r="D675" s="48"/>
      <c r="E675" s="48"/>
      <c r="F675" s="48"/>
      <c r="G675" s="40">
        <f>G610</f>
        <v>0</v>
      </c>
      <c r="H675" s="52">
        <f>(G675-I675)</f>
        <v>0</v>
      </c>
      <c r="I675" s="48">
        <f>SUM(J675:BA675)</f>
        <v>0</v>
      </c>
    </row>
    <row r="676" spans="2:9" ht="12.75">
      <c r="B676" s="48"/>
      <c r="C676" s="48"/>
      <c r="D676" s="48"/>
      <c r="E676" s="48"/>
      <c r="F676" s="48"/>
      <c r="G676" s="54"/>
      <c r="H676" s="53"/>
      <c r="I676" s="48"/>
    </row>
    <row r="677" spans="2:9" ht="12.75">
      <c r="B677" s="48"/>
      <c r="C677" s="48" t="s">
        <v>23</v>
      </c>
      <c r="D677" s="48"/>
      <c r="E677" s="48"/>
      <c r="F677" s="48"/>
      <c r="G677" s="13">
        <f>SUM(G678:G682)</f>
        <v>0</v>
      </c>
      <c r="H677" s="13">
        <f>SUM(H678:H682)</f>
        <v>0</v>
      </c>
      <c r="I677" s="48"/>
    </row>
    <row r="678" spans="2:9" ht="12.75">
      <c r="B678" s="48"/>
      <c r="C678" s="48"/>
      <c r="D678" s="48" t="s">
        <v>24</v>
      </c>
      <c r="E678" s="48"/>
      <c r="F678" s="48"/>
      <c r="G678" s="40">
        <f>G613</f>
        <v>0</v>
      </c>
      <c r="H678" s="52">
        <f aca="true" t="shared" si="58" ref="H678:H722">(G678-I678)</f>
        <v>0</v>
      </c>
      <c r="I678" s="48">
        <f>SUM(J678:BA678)</f>
        <v>0</v>
      </c>
    </row>
    <row r="679" spans="2:9" ht="12.75">
      <c r="B679" s="48"/>
      <c r="C679" s="48"/>
      <c r="D679" s="48" t="s">
        <v>25</v>
      </c>
      <c r="E679" s="48"/>
      <c r="F679" s="48"/>
      <c r="G679" s="40">
        <f>G614</f>
        <v>0</v>
      </c>
      <c r="H679" s="52">
        <f t="shared" si="58"/>
        <v>0</v>
      </c>
      <c r="I679" s="48">
        <f>SUM(J679:BA679)</f>
        <v>0</v>
      </c>
    </row>
    <row r="680" spans="2:9" ht="12.75">
      <c r="B680" s="48"/>
      <c r="C680" s="48"/>
      <c r="D680" s="48" t="s">
        <v>36</v>
      </c>
      <c r="E680" s="48"/>
      <c r="F680" s="48"/>
      <c r="G680" s="40">
        <f>G615</f>
        <v>0</v>
      </c>
      <c r="H680" s="52">
        <f t="shared" si="58"/>
        <v>0</v>
      </c>
      <c r="I680" s="48">
        <f>SUM(J680:BA680)</f>
        <v>0</v>
      </c>
    </row>
    <row r="681" spans="2:9" ht="12.75">
      <c r="B681" s="48"/>
      <c r="C681" s="48"/>
      <c r="D681" s="48" t="s">
        <v>26</v>
      </c>
      <c r="E681" s="48"/>
      <c r="F681" s="48"/>
      <c r="G681" s="40">
        <f>G616</f>
        <v>0</v>
      </c>
      <c r="H681" s="52">
        <f t="shared" si="58"/>
        <v>0</v>
      </c>
      <c r="I681" s="48">
        <f>SUM(J681:BA681)</f>
        <v>0</v>
      </c>
    </row>
    <row r="682" spans="2:9" ht="12.75">
      <c r="B682" s="48"/>
      <c r="C682" s="48"/>
      <c r="D682" s="48" t="s">
        <v>37</v>
      </c>
      <c r="E682" s="48"/>
      <c r="F682" s="48"/>
      <c r="G682" s="40">
        <f>G617</f>
        <v>0</v>
      </c>
      <c r="H682" s="52">
        <f t="shared" si="58"/>
        <v>0</v>
      </c>
      <c r="I682" s="48">
        <f>SUM(J682:BA682)</f>
        <v>0</v>
      </c>
    </row>
    <row r="683" spans="2:9" ht="12.75">
      <c r="B683" s="48"/>
      <c r="C683" s="48"/>
      <c r="D683" s="48"/>
      <c r="E683" s="48"/>
      <c r="F683" s="48"/>
      <c r="G683" s="54"/>
      <c r="H683" s="53"/>
      <c r="I683" s="48"/>
    </row>
    <row r="684" spans="2:9" ht="12.75">
      <c r="B684" s="48"/>
      <c r="C684" s="48" t="s">
        <v>38</v>
      </c>
      <c r="D684" s="48"/>
      <c r="E684" s="48"/>
      <c r="F684" s="48"/>
      <c r="G684" s="13">
        <f>SUM(G685:G690)</f>
        <v>0</v>
      </c>
      <c r="H684" s="13">
        <f>SUM(H685:H690)</f>
        <v>0</v>
      </c>
      <c r="I684" s="48"/>
    </row>
    <row r="685" spans="2:9" ht="12.75">
      <c r="B685" s="48"/>
      <c r="C685" s="48"/>
      <c r="D685" s="48" t="s">
        <v>39</v>
      </c>
      <c r="E685" s="48"/>
      <c r="F685" s="48"/>
      <c r="G685" s="40">
        <f aca="true" t="shared" si="59" ref="G685:G690">G620</f>
        <v>0</v>
      </c>
      <c r="H685" s="52">
        <f t="shared" si="58"/>
        <v>0</v>
      </c>
      <c r="I685" s="48">
        <f aca="true" t="shared" si="60" ref="I685:I690">SUM(J685:BA685)</f>
        <v>0</v>
      </c>
    </row>
    <row r="686" spans="2:9" ht="12.75">
      <c r="B686" s="48"/>
      <c r="C686" s="48"/>
      <c r="D686" s="48" t="s">
        <v>40</v>
      </c>
      <c r="E686" s="48"/>
      <c r="F686" s="48"/>
      <c r="G686" s="40">
        <f t="shared" si="59"/>
        <v>0</v>
      </c>
      <c r="H686" s="52">
        <f t="shared" si="58"/>
        <v>0</v>
      </c>
      <c r="I686" s="48">
        <f t="shared" si="60"/>
        <v>0</v>
      </c>
    </row>
    <row r="687" spans="2:9" ht="12.75">
      <c r="B687" s="48"/>
      <c r="C687" s="48"/>
      <c r="D687" s="48" t="s">
        <v>41</v>
      </c>
      <c r="E687" s="48"/>
      <c r="F687" s="48"/>
      <c r="G687" s="40">
        <f t="shared" si="59"/>
        <v>0</v>
      </c>
      <c r="H687" s="52">
        <f t="shared" si="58"/>
        <v>0</v>
      </c>
      <c r="I687" s="48">
        <f t="shared" si="60"/>
        <v>0</v>
      </c>
    </row>
    <row r="688" spans="2:9" ht="12.75">
      <c r="B688" s="48"/>
      <c r="C688" s="48"/>
      <c r="D688" s="48" t="s">
        <v>42</v>
      </c>
      <c r="E688" s="48"/>
      <c r="F688" s="48"/>
      <c r="G688" s="40">
        <f t="shared" si="59"/>
        <v>0</v>
      </c>
      <c r="H688" s="52">
        <f t="shared" si="58"/>
        <v>0</v>
      </c>
      <c r="I688" s="48">
        <f t="shared" si="60"/>
        <v>0</v>
      </c>
    </row>
    <row r="689" spans="2:9" ht="12.75">
      <c r="B689" s="48"/>
      <c r="C689" s="48"/>
      <c r="D689" s="48" t="s">
        <v>43</v>
      </c>
      <c r="E689" s="48"/>
      <c r="F689" s="48"/>
      <c r="G689" s="40">
        <f t="shared" si="59"/>
        <v>0</v>
      </c>
      <c r="H689" s="52">
        <f t="shared" si="58"/>
        <v>0</v>
      </c>
      <c r="I689" s="48">
        <f t="shared" si="60"/>
        <v>0</v>
      </c>
    </row>
    <row r="690" spans="2:9" ht="12.75">
      <c r="B690" s="48"/>
      <c r="C690" s="48"/>
      <c r="D690" s="48" t="s">
        <v>44</v>
      </c>
      <c r="E690" s="48"/>
      <c r="F690" s="48"/>
      <c r="G690" s="40">
        <f t="shared" si="59"/>
        <v>0</v>
      </c>
      <c r="H690" s="52">
        <f t="shared" si="58"/>
        <v>0</v>
      </c>
      <c r="I690" s="48">
        <f t="shared" si="60"/>
        <v>0</v>
      </c>
    </row>
    <row r="691" spans="2:9" ht="12.75">
      <c r="B691" s="48"/>
      <c r="C691" s="48"/>
      <c r="D691" s="48"/>
      <c r="E691" s="48"/>
      <c r="F691" s="48"/>
      <c r="G691" s="54"/>
      <c r="H691" s="53"/>
      <c r="I691" s="48"/>
    </row>
    <row r="692" spans="2:9" ht="12.75">
      <c r="B692" s="48"/>
      <c r="C692" s="48" t="s">
        <v>45</v>
      </c>
      <c r="D692" s="48"/>
      <c r="E692" s="48"/>
      <c r="F692" s="48"/>
      <c r="G692" s="13">
        <f>SUM(G693:G696)</f>
        <v>0</v>
      </c>
      <c r="H692" s="13">
        <f>SUM(H693:H696)</f>
        <v>0</v>
      </c>
      <c r="I692" s="48"/>
    </row>
    <row r="693" spans="2:9" ht="12.75">
      <c r="B693" s="48"/>
      <c r="C693" s="48"/>
      <c r="D693" s="48" t="s">
        <v>21</v>
      </c>
      <c r="E693" s="48"/>
      <c r="F693" s="48"/>
      <c r="G693" s="40">
        <f>G634</f>
        <v>0</v>
      </c>
      <c r="H693" s="52">
        <f t="shared" si="58"/>
        <v>0</v>
      </c>
      <c r="I693" s="48">
        <f>SUM(J693:BA693)</f>
        <v>0</v>
      </c>
    </row>
    <row r="694" spans="2:9" ht="12.75">
      <c r="B694" s="48"/>
      <c r="C694" s="48"/>
      <c r="D694" s="48" t="s">
        <v>46</v>
      </c>
      <c r="E694" s="48"/>
      <c r="F694" s="48"/>
      <c r="G694" s="40">
        <f>G629</f>
        <v>0</v>
      </c>
      <c r="H694" s="52">
        <f t="shared" si="58"/>
        <v>0</v>
      </c>
      <c r="I694" s="48">
        <f>SUM(J694:BA694)</f>
        <v>0</v>
      </c>
    </row>
    <row r="695" spans="2:9" ht="12.75">
      <c r="B695" s="48"/>
      <c r="C695" s="48"/>
      <c r="D695" s="48" t="s">
        <v>47</v>
      </c>
      <c r="E695" s="48"/>
      <c r="F695" s="48"/>
      <c r="G695" s="40">
        <f>G630</f>
        <v>0</v>
      </c>
      <c r="H695" s="52">
        <f t="shared" si="58"/>
        <v>0</v>
      </c>
      <c r="I695" s="48">
        <f>SUM(J695:BA695)</f>
        <v>0</v>
      </c>
    </row>
    <row r="696" spans="2:9" ht="12.75">
      <c r="B696" s="48"/>
      <c r="C696" s="48"/>
      <c r="D696" s="48" t="s">
        <v>3</v>
      </c>
      <c r="E696" s="48"/>
      <c r="F696" s="48"/>
      <c r="G696" s="40">
        <f>G631</f>
        <v>0</v>
      </c>
      <c r="H696" s="52">
        <f t="shared" si="58"/>
        <v>0</v>
      </c>
      <c r="I696" s="48">
        <f>SUM(J696:BA696)</f>
        <v>0</v>
      </c>
    </row>
    <row r="697" spans="2:9" ht="12.75">
      <c r="B697" s="48"/>
      <c r="C697" s="48"/>
      <c r="D697" s="48"/>
      <c r="E697" s="48"/>
      <c r="F697" s="48"/>
      <c r="G697" s="54"/>
      <c r="H697" s="53"/>
      <c r="I697" s="48"/>
    </row>
    <row r="698" spans="2:9" ht="12.75">
      <c r="B698" s="48"/>
      <c r="C698" s="48" t="s">
        <v>48</v>
      </c>
      <c r="D698" s="48"/>
      <c r="E698" s="48"/>
      <c r="F698" s="48"/>
      <c r="G698" s="13">
        <f>SUM(G699:G701)</f>
        <v>0</v>
      </c>
      <c r="H698" s="13">
        <f>SUM(H699:H701)</f>
        <v>0</v>
      </c>
      <c r="I698" s="48"/>
    </row>
    <row r="699" spans="2:9" ht="12.75">
      <c r="B699" s="48"/>
      <c r="C699" s="48"/>
      <c r="D699" s="48" t="s">
        <v>21</v>
      </c>
      <c r="E699" s="48"/>
      <c r="F699" s="48"/>
      <c r="G699" s="40">
        <f>G634</f>
        <v>0</v>
      </c>
      <c r="H699" s="52">
        <f t="shared" si="58"/>
        <v>0</v>
      </c>
      <c r="I699" s="48">
        <f>SUM(J699:BA699)</f>
        <v>0</v>
      </c>
    </row>
    <row r="700" spans="2:9" ht="12.75">
      <c r="B700" s="48"/>
      <c r="C700" s="48"/>
      <c r="D700" s="48" t="s">
        <v>49</v>
      </c>
      <c r="E700" s="48"/>
      <c r="F700" s="48"/>
      <c r="G700" s="40">
        <f>G635</f>
        <v>0</v>
      </c>
      <c r="H700" s="52">
        <f t="shared" si="58"/>
        <v>0</v>
      </c>
      <c r="I700" s="48">
        <f>SUM(J700:BA700)</f>
        <v>0</v>
      </c>
    </row>
    <row r="701" spans="2:9" ht="12.75">
      <c r="B701" s="48"/>
      <c r="C701" s="48"/>
      <c r="D701" s="48" t="s">
        <v>3</v>
      </c>
      <c r="E701" s="48"/>
      <c r="F701" s="48"/>
      <c r="G701" s="40">
        <f>G636</f>
        <v>0</v>
      </c>
      <c r="H701" s="52">
        <f t="shared" si="58"/>
        <v>0</v>
      </c>
      <c r="I701" s="48">
        <f>SUM(J701:BA701)</f>
        <v>0</v>
      </c>
    </row>
    <row r="702" spans="2:9" ht="12.75">
      <c r="B702" s="48"/>
      <c r="C702" s="48"/>
      <c r="D702" s="48"/>
      <c r="E702" s="48"/>
      <c r="F702" s="48"/>
      <c r="G702" s="54"/>
      <c r="H702" s="53"/>
      <c r="I702" s="48"/>
    </row>
    <row r="703" spans="2:9" ht="12.75">
      <c r="B703" s="48"/>
      <c r="C703" s="48" t="s">
        <v>21</v>
      </c>
      <c r="D703" s="48"/>
      <c r="E703" s="48"/>
      <c r="F703" s="48"/>
      <c r="G703" s="13">
        <f>SUM(G704:G705)</f>
        <v>0</v>
      </c>
      <c r="H703" s="13">
        <f>SUM(H704:H705)</f>
        <v>0</v>
      </c>
      <c r="I703" s="48"/>
    </row>
    <row r="704" spans="2:9" ht="12.75">
      <c r="B704" s="48"/>
      <c r="C704" s="48"/>
      <c r="D704" s="48" t="s">
        <v>50</v>
      </c>
      <c r="E704" s="48"/>
      <c r="F704" s="48"/>
      <c r="G704" s="40">
        <f>G639</f>
        <v>0</v>
      </c>
      <c r="H704" s="52">
        <f t="shared" si="58"/>
        <v>0</v>
      </c>
      <c r="I704" s="48">
        <f>SUM(J704:BA704)</f>
        <v>0</v>
      </c>
    </row>
    <row r="705" spans="2:9" ht="12.75">
      <c r="B705" s="48"/>
      <c r="C705" s="48"/>
      <c r="D705" s="48" t="s">
        <v>51</v>
      </c>
      <c r="E705" s="48"/>
      <c r="F705" s="48"/>
      <c r="G705" s="40">
        <f>G640</f>
        <v>0</v>
      </c>
      <c r="H705" s="52">
        <f t="shared" si="58"/>
        <v>0</v>
      </c>
      <c r="I705" s="48">
        <f>SUM(J705:BA705)</f>
        <v>0</v>
      </c>
    </row>
    <row r="706" spans="2:9" ht="12.75">
      <c r="B706" s="48"/>
      <c r="C706" s="48"/>
      <c r="D706" s="48"/>
      <c r="E706" s="48"/>
      <c r="F706" s="48"/>
      <c r="G706" s="54"/>
      <c r="H706" s="53"/>
      <c r="I706" s="48"/>
    </row>
    <row r="707" spans="2:9" ht="12.75">
      <c r="B707" s="48"/>
      <c r="C707" s="48" t="s">
        <v>52</v>
      </c>
      <c r="D707" s="48"/>
      <c r="E707" s="48"/>
      <c r="F707" s="48"/>
      <c r="G707" s="13">
        <f>SUM(G708:G712)</f>
        <v>0</v>
      </c>
      <c r="H707" s="13">
        <f>SUM(H708:H712)</f>
        <v>0</v>
      </c>
      <c r="I707" s="48"/>
    </row>
    <row r="708" spans="2:9" ht="12.75">
      <c r="B708" s="48"/>
      <c r="C708" s="48"/>
      <c r="D708" s="48" t="s">
        <v>53</v>
      </c>
      <c r="E708" s="48"/>
      <c r="F708" s="48"/>
      <c r="G708" s="40">
        <f>G643</f>
        <v>0</v>
      </c>
      <c r="H708" s="52">
        <f t="shared" si="58"/>
        <v>0</v>
      </c>
      <c r="I708" s="48">
        <f>SUM(J708:BA708)</f>
        <v>0</v>
      </c>
    </row>
    <row r="709" spans="2:9" ht="12.75">
      <c r="B709" s="48"/>
      <c r="C709" s="48"/>
      <c r="D709" s="48" t="s">
        <v>54</v>
      </c>
      <c r="E709" s="48"/>
      <c r="F709" s="48"/>
      <c r="G709" s="40">
        <f>G644</f>
        <v>0</v>
      </c>
      <c r="H709" s="52">
        <f t="shared" si="58"/>
        <v>0</v>
      </c>
      <c r="I709" s="48">
        <f>SUM(J709:BA709)</f>
        <v>0</v>
      </c>
    </row>
    <row r="710" spans="2:9" ht="12.75">
      <c r="B710" s="48"/>
      <c r="C710" s="48"/>
      <c r="D710" s="48" t="s">
        <v>55</v>
      </c>
      <c r="E710" s="48"/>
      <c r="F710" s="48"/>
      <c r="G710" s="40">
        <f>G645</f>
        <v>0</v>
      </c>
      <c r="H710" s="52">
        <f t="shared" si="58"/>
        <v>0</v>
      </c>
      <c r="I710" s="48">
        <f>SUM(J710:BA710)</f>
        <v>0</v>
      </c>
    </row>
    <row r="711" spans="2:9" ht="12.75">
      <c r="B711" s="48"/>
      <c r="C711" s="48"/>
      <c r="D711" s="48" t="s">
        <v>56</v>
      </c>
      <c r="E711" s="48"/>
      <c r="F711" s="48"/>
      <c r="G711" s="40">
        <f>G646</f>
        <v>0</v>
      </c>
      <c r="H711" s="52">
        <f t="shared" si="58"/>
        <v>0</v>
      </c>
      <c r="I711" s="48">
        <f>SUM(J711:BA711)</f>
        <v>0</v>
      </c>
    </row>
    <row r="712" spans="2:9" ht="12.75">
      <c r="B712" s="48"/>
      <c r="C712" s="48"/>
      <c r="D712" s="48" t="s">
        <v>3</v>
      </c>
      <c r="E712" s="48"/>
      <c r="F712" s="48"/>
      <c r="G712" s="40">
        <f>G647</f>
        <v>0</v>
      </c>
      <c r="H712" s="52">
        <f t="shared" si="58"/>
        <v>0</v>
      </c>
      <c r="I712" s="48">
        <f>SUM(J712:BA712)</f>
        <v>0</v>
      </c>
    </row>
    <row r="713" spans="2:9" ht="12.75">
      <c r="B713" s="48"/>
      <c r="C713" s="48"/>
      <c r="D713" s="48"/>
      <c r="E713" s="48"/>
      <c r="F713" s="48"/>
      <c r="G713" s="54"/>
      <c r="H713" s="53"/>
      <c r="I713" s="48"/>
    </row>
    <row r="714" spans="2:9" ht="12.75">
      <c r="B714" s="48"/>
      <c r="C714" s="48" t="s">
        <v>57</v>
      </c>
      <c r="D714" s="48"/>
      <c r="E714" s="48"/>
      <c r="F714" s="48"/>
      <c r="G714" s="13">
        <f>SUM(G715:G716)</f>
        <v>100</v>
      </c>
      <c r="H714" s="13">
        <f>SUM(H715:H716)</f>
        <v>100</v>
      </c>
      <c r="I714" s="48"/>
    </row>
    <row r="715" spans="2:9" ht="12.75">
      <c r="B715" s="48"/>
      <c r="C715" s="48"/>
      <c r="D715" s="48" t="s">
        <v>58</v>
      </c>
      <c r="E715" s="48"/>
      <c r="F715" s="48"/>
      <c r="G715" s="40">
        <f>G650</f>
        <v>100</v>
      </c>
      <c r="H715" s="52">
        <f t="shared" si="58"/>
        <v>100</v>
      </c>
      <c r="I715" s="48">
        <f>SUM(J715:BA715)</f>
        <v>0</v>
      </c>
    </row>
    <row r="716" spans="2:9" ht="12.75">
      <c r="B716" s="48"/>
      <c r="C716" s="48"/>
      <c r="D716" s="48" t="s">
        <v>59</v>
      </c>
      <c r="E716" s="48"/>
      <c r="F716" s="48"/>
      <c r="G716" s="40">
        <f>G651</f>
        <v>0</v>
      </c>
      <c r="H716" s="52">
        <f t="shared" si="58"/>
        <v>0</v>
      </c>
      <c r="I716" s="48">
        <f>SUM(J716:BA716)</f>
        <v>0</v>
      </c>
    </row>
    <row r="717" spans="2:9" ht="12.75">
      <c r="B717" s="48"/>
      <c r="C717" s="48"/>
      <c r="D717" s="48"/>
      <c r="E717" s="48"/>
      <c r="F717" s="48"/>
      <c r="G717" s="54"/>
      <c r="H717" s="53"/>
      <c r="I717" s="48"/>
    </row>
    <row r="718" spans="2:9" ht="12.75">
      <c r="B718" s="48"/>
      <c r="C718" s="48" t="s">
        <v>61</v>
      </c>
      <c r="D718" s="48"/>
      <c r="E718" s="48"/>
      <c r="F718" s="48"/>
      <c r="G718" s="40">
        <f>G653</f>
        <v>0</v>
      </c>
      <c r="H718" s="52">
        <f t="shared" si="58"/>
        <v>0</v>
      </c>
      <c r="I718" s="48">
        <f>SUM(J718:BA718)</f>
        <v>0</v>
      </c>
    </row>
    <row r="719" spans="2:9" ht="12.75">
      <c r="B719" s="48"/>
      <c r="C719" s="48" t="s">
        <v>62</v>
      </c>
      <c r="D719" s="48"/>
      <c r="E719" s="48"/>
      <c r="F719" s="48"/>
      <c r="G719" s="40">
        <f>G654</f>
        <v>0</v>
      </c>
      <c r="H719" s="52">
        <f t="shared" si="58"/>
        <v>0</v>
      </c>
      <c r="I719" s="48">
        <f>SUM(J719:BA719)</f>
        <v>0</v>
      </c>
    </row>
    <row r="720" spans="2:9" ht="12.75">
      <c r="B720" s="48"/>
      <c r="C720" s="48" t="s">
        <v>63</v>
      </c>
      <c r="D720" s="48"/>
      <c r="E720" s="48"/>
      <c r="F720" s="48"/>
      <c r="G720" s="40">
        <f>G655</f>
        <v>0</v>
      </c>
      <c r="H720" s="52">
        <f t="shared" si="58"/>
        <v>0</v>
      </c>
      <c r="I720" s="48">
        <f>SUM(J720:BA720)</f>
        <v>0</v>
      </c>
    </row>
    <row r="721" spans="2:9" ht="12.75">
      <c r="B721" s="48"/>
      <c r="C721" s="48" t="s">
        <v>64</v>
      </c>
      <c r="D721" s="48"/>
      <c r="E721" s="48"/>
      <c r="F721" s="48"/>
      <c r="G721" s="40">
        <f>G656</f>
        <v>0</v>
      </c>
      <c r="H721" s="52">
        <f t="shared" si="58"/>
        <v>0</v>
      </c>
      <c r="I721" s="48">
        <f>SUM(J721:BA721)</f>
        <v>0</v>
      </c>
    </row>
    <row r="722" spans="2:9" ht="12.75">
      <c r="B722" s="48"/>
      <c r="C722" s="48" t="s">
        <v>60</v>
      </c>
      <c r="D722" s="48"/>
      <c r="E722" s="48"/>
      <c r="F722" s="48"/>
      <c r="G722" s="40">
        <f>G657</f>
        <v>0</v>
      </c>
      <c r="H722" s="52">
        <f t="shared" si="58"/>
        <v>0</v>
      </c>
      <c r="I722" s="48">
        <f>SUM(J722:BA722)</f>
        <v>0</v>
      </c>
    </row>
    <row r="723" spans="2:9" ht="12.75">
      <c r="B723" s="48"/>
      <c r="C723" s="48"/>
      <c r="D723" s="48"/>
      <c r="E723" s="48"/>
      <c r="F723" s="48"/>
      <c r="G723" s="35"/>
      <c r="H723" s="35"/>
      <c r="I723" s="48"/>
    </row>
    <row r="724" spans="2:9" ht="12.75">
      <c r="B724" s="48"/>
      <c r="C724" s="48"/>
      <c r="D724" s="48"/>
      <c r="E724" s="55" t="s">
        <v>115</v>
      </c>
      <c r="F724" s="48"/>
      <c r="G724" s="13">
        <f>G9</f>
        <v>0</v>
      </c>
      <c r="H724" s="13"/>
      <c r="I724" s="48"/>
    </row>
    <row r="725" ht="25.5">
      <c r="B725" s="60" t="s">
        <v>121</v>
      </c>
    </row>
    <row r="726" spans="2:10" ht="15.75">
      <c r="B726" s="6" t="s">
        <v>114</v>
      </c>
      <c r="E726" s="23">
        <f>(E661+31)</f>
        <v>43136</v>
      </c>
      <c r="G726" s="49" t="s">
        <v>118</v>
      </c>
      <c r="H726" s="49" t="s">
        <v>119</v>
      </c>
      <c r="I726" s="50" t="s">
        <v>116</v>
      </c>
      <c r="J726" s="48" t="s">
        <v>117</v>
      </c>
    </row>
    <row r="727" spans="2:9" ht="12.75">
      <c r="B727" s="48"/>
      <c r="C727" s="48" t="s">
        <v>22</v>
      </c>
      <c r="D727" s="48"/>
      <c r="E727" s="48"/>
      <c r="F727" s="48"/>
      <c r="G727" s="13">
        <f>SUM(G728:G736)</f>
        <v>890</v>
      </c>
      <c r="H727" s="13">
        <f>SUM(H728:H736)</f>
        <v>890</v>
      </c>
      <c r="I727" s="48"/>
    </row>
    <row r="728" spans="2:9" ht="12.75">
      <c r="B728" s="48"/>
      <c r="C728" s="48"/>
      <c r="D728" s="48" t="s">
        <v>20</v>
      </c>
      <c r="E728" s="48"/>
      <c r="F728" s="48"/>
      <c r="G728" s="40">
        <f aca="true" t="shared" si="61" ref="G728:G736">G663</f>
        <v>890</v>
      </c>
      <c r="H728" s="52">
        <f aca="true" t="shared" si="62" ref="H728:H736">(G728-I728)</f>
        <v>890</v>
      </c>
      <c r="I728" s="48">
        <f aca="true" t="shared" si="63" ref="I728:I736">SUM(J728:BA728)</f>
        <v>0</v>
      </c>
    </row>
    <row r="729" spans="2:9" ht="12.75">
      <c r="B729" s="48"/>
      <c r="C729" s="48"/>
      <c r="D729" s="48" t="s">
        <v>21</v>
      </c>
      <c r="E729" s="48"/>
      <c r="F729" s="48"/>
      <c r="G729" s="40">
        <f t="shared" si="61"/>
        <v>0</v>
      </c>
      <c r="H729" s="52">
        <f t="shared" si="62"/>
        <v>0</v>
      </c>
      <c r="I729" s="48">
        <f t="shared" si="63"/>
        <v>0</v>
      </c>
    </row>
    <row r="730" spans="2:9" ht="12.75">
      <c r="B730" s="48"/>
      <c r="C730" s="48"/>
      <c r="D730" s="48" t="s">
        <v>27</v>
      </c>
      <c r="E730" s="48"/>
      <c r="F730" s="48"/>
      <c r="G730" s="40">
        <f t="shared" si="61"/>
        <v>0</v>
      </c>
      <c r="H730" s="52">
        <f t="shared" si="62"/>
        <v>0</v>
      </c>
      <c r="I730" s="48">
        <f t="shared" si="63"/>
        <v>0</v>
      </c>
    </row>
    <row r="731" spans="2:9" ht="12.75">
      <c r="B731" s="48"/>
      <c r="C731" s="48"/>
      <c r="D731" s="48" t="s">
        <v>28</v>
      </c>
      <c r="E731" s="48"/>
      <c r="F731" s="48"/>
      <c r="G731" s="40">
        <f t="shared" si="61"/>
        <v>0</v>
      </c>
      <c r="H731" s="52">
        <f t="shared" si="62"/>
        <v>0</v>
      </c>
      <c r="I731" s="48">
        <f t="shared" si="63"/>
        <v>0</v>
      </c>
    </row>
    <row r="732" spans="2:9" ht="12.75">
      <c r="B732" s="48"/>
      <c r="C732" s="48"/>
      <c r="D732" s="48" t="s">
        <v>29</v>
      </c>
      <c r="E732" s="48"/>
      <c r="F732" s="48"/>
      <c r="G732" s="40">
        <f t="shared" si="61"/>
        <v>0</v>
      </c>
      <c r="H732" s="52">
        <f t="shared" si="62"/>
        <v>0</v>
      </c>
      <c r="I732" s="48">
        <f t="shared" si="63"/>
        <v>0</v>
      </c>
    </row>
    <row r="733" spans="2:9" ht="12.75">
      <c r="B733" s="48"/>
      <c r="C733" s="48"/>
      <c r="D733" s="48" t="s">
        <v>30</v>
      </c>
      <c r="E733" s="48"/>
      <c r="F733" s="48"/>
      <c r="G733" s="40">
        <f t="shared" si="61"/>
        <v>0</v>
      </c>
      <c r="H733" s="52">
        <f t="shared" si="62"/>
        <v>0</v>
      </c>
      <c r="I733" s="48">
        <f t="shared" si="63"/>
        <v>0</v>
      </c>
    </row>
    <row r="734" spans="2:9" ht="12.75">
      <c r="B734" s="48"/>
      <c r="C734" s="48"/>
      <c r="D734" s="48" t="s">
        <v>31</v>
      </c>
      <c r="E734" s="48"/>
      <c r="F734" s="48"/>
      <c r="G734" s="40">
        <f t="shared" si="61"/>
        <v>0</v>
      </c>
      <c r="H734" s="52">
        <f t="shared" si="62"/>
        <v>0</v>
      </c>
      <c r="I734" s="48">
        <f t="shared" si="63"/>
        <v>0</v>
      </c>
    </row>
    <row r="735" spans="2:9" ht="12.75">
      <c r="B735" s="48"/>
      <c r="C735" s="48"/>
      <c r="D735" s="48" t="s">
        <v>32</v>
      </c>
      <c r="E735" s="48"/>
      <c r="F735" s="48"/>
      <c r="G735" s="40">
        <f t="shared" si="61"/>
        <v>0</v>
      </c>
      <c r="H735" s="52">
        <f t="shared" si="62"/>
        <v>0</v>
      </c>
      <c r="I735" s="48">
        <f t="shared" si="63"/>
        <v>0</v>
      </c>
    </row>
    <row r="736" spans="2:9" ht="12.75">
      <c r="B736" s="48"/>
      <c r="C736" s="48"/>
      <c r="D736" s="48" t="s">
        <v>33</v>
      </c>
      <c r="E736" s="48"/>
      <c r="F736" s="48"/>
      <c r="G736" s="40">
        <f t="shared" si="61"/>
        <v>0</v>
      </c>
      <c r="H736" s="52">
        <f t="shared" si="62"/>
        <v>0</v>
      </c>
      <c r="I736" s="48">
        <f t="shared" si="63"/>
        <v>0</v>
      </c>
    </row>
    <row r="737" spans="2:9" ht="12.75">
      <c r="B737" s="48"/>
      <c r="C737" s="48"/>
      <c r="D737" s="48"/>
      <c r="E737" s="48"/>
      <c r="F737" s="48"/>
      <c r="G737" s="54"/>
      <c r="H737" s="53"/>
      <c r="I737" s="48"/>
    </row>
    <row r="738" spans="2:9" ht="12.75">
      <c r="B738" s="48"/>
      <c r="C738" s="48" t="s">
        <v>34</v>
      </c>
      <c r="D738" s="48"/>
      <c r="E738" s="48"/>
      <c r="F738" s="48"/>
      <c r="G738" s="40">
        <f>G673</f>
        <v>0</v>
      </c>
      <c r="H738" s="52">
        <f>(G738-I738)</f>
        <v>0</v>
      </c>
      <c r="I738" s="48">
        <f>SUM(J738:BA738)</f>
        <v>0</v>
      </c>
    </row>
    <row r="739" spans="2:9" ht="12.75">
      <c r="B739" s="48"/>
      <c r="C739" s="48"/>
      <c r="D739" s="48"/>
      <c r="E739" s="48"/>
      <c r="F739" s="48"/>
      <c r="G739" s="54"/>
      <c r="H739" s="53"/>
      <c r="I739" s="48"/>
    </row>
    <row r="740" spans="2:9" ht="12.75">
      <c r="B740" s="48"/>
      <c r="C740" s="48" t="s">
        <v>35</v>
      </c>
      <c r="D740" s="48"/>
      <c r="E740" s="48"/>
      <c r="F740" s="48"/>
      <c r="G740" s="40">
        <f>G675</f>
        <v>0</v>
      </c>
      <c r="H740" s="52">
        <f>(G740-I740)</f>
        <v>0</v>
      </c>
      <c r="I740" s="48">
        <f>SUM(J740:BA740)</f>
        <v>0</v>
      </c>
    </row>
    <row r="741" spans="2:9" ht="12.75">
      <c r="B741" s="48"/>
      <c r="C741" s="48"/>
      <c r="D741" s="48"/>
      <c r="E741" s="48"/>
      <c r="F741" s="48"/>
      <c r="G741" s="54"/>
      <c r="H741" s="53"/>
      <c r="I741" s="48"/>
    </row>
    <row r="742" spans="2:9" ht="12.75">
      <c r="B742" s="48"/>
      <c r="C742" s="48" t="s">
        <v>23</v>
      </c>
      <c r="D742" s="48"/>
      <c r="E742" s="48"/>
      <c r="F742" s="48"/>
      <c r="G742" s="13">
        <f>SUM(G743:G747)</f>
        <v>0</v>
      </c>
      <c r="H742" s="13">
        <f>SUM(H743:H747)</f>
        <v>0</v>
      </c>
      <c r="I742" s="48"/>
    </row>
    <row r="743" spans="2:9" ht="12.75">
      <c r="B743" s="48"/>
      <c r="C743" s="48"/>
      <c r="D743" s="48" t="s">
        <v>24</v>
      </c>
      <c r="E743" s="48"/>
      <c r="F743" s="48"/>
      <c r="G743" s="40">
        <f>G678</f>
        <v>0</v>
      </c>
      <c r="H743" s="52">
        <f aca="true" t="shared" si="64" ref="H743:H787">(G743-I743)</f>
        <v>0</v>
      </c>
      <c r="I743" s="48">
        <f>SUM(J743:BA743)</f>
        <v>0</v>
      </c>
    </row>
    <row r="744" spans="2:9" ht="12.75">
      <c r="B744" s="48"/>
      <c r="C744" s="48"/>
      <c r="D744" s="48" t="s">
        <v>25</v>
      </c>
      <c r="E744" s="48"/>
      <c r="F744" s="48"/>
      <c r="G744" s="40">
        <f>G679</f>
        <v>0</v>
      </c>
      <c r="H744" s="52">
        <f t="shared" si="64"/>
        <v>0</v>
      </c>
      <c r="I744" s="48">
        <f>SUM(J744:BA744)</f>
        <v>0</v>
      </c>
    </row>
    <row r="745" spans="2:9" ht="12.75">
      <c r="B745" s="48"/>
      <c r="C745" s="48"/>
      <c r="D745" s="48" t="s">
        <v>36</v>
      </c>
      <c r="E745" s="48"/>
      <c r="F745" s="48"/>
      <c r="G745" s="40">
        <f>G680</f>
        <v>0</v>
      </c>
      <c r="H745" s="52">
        <f t="shared" si="64"/>
        <v>0</v>
      </c>
      <c r="I745" s="48">
        <f>SUM(J745:BA745)</f>
        <v>0</v>
      </c>
    </row>
    <row r="746" spans="2:9" ht="12.75">
      <c r="B746" s="48"/>
      <c r="C746" s="48"/>
      <c r="D746" s="48" t="s">
        <v>26</v>
      </c>
      <c r="E746" s="48"/>
      <c r="F746" s="48"/>
      <c r="G746" s="40">
        <f>G681</f>
        <v>0</v>
      </c>
      <c r="H746" s="52">
        <f t="shared" si="64"/>
        <v>0</v>
      </c>
      <c r="I746" s="48">
        <f>SUM(J746:BA746)</f>
        <v>0</v>
      </c>
    </row>
    <row r="747" spans="2:9" ht="12.75">
      <c r="B747" s="48"/>
      <c r="C747" s="48"/>
      <c r="D747" s="48" t="s">
        <v>37</v>
      </c>
      <c r="E747" s="48"/>
      <c r="F747" s="48"/>
      <c r="G747" s="40">
        <f>G682</f>
        <v>0</v>
      </c>
      <c r="H747" s="52">
        <f t="shared" si="64"/>
        <v>0</v>
      </c>
      <c r="I747" s="48">
        <f>SUM(J747:BA747)</f>
        <v>0</v>
      </c>
    </row>
    <row r="748" spans="2:9" ht="12.75">
      <c r="B748" s="48"/>
      <c r="C748" s="48"/>
      <c r="D748" s="48"/>
      <c r="E748" s="48"/>
      <c r="F748" s="48"/>
      <c r="G748" s="54"/>
      <c r="H748" s="53"/>
      <c r="I748" s="48"/>
    </row>
    <row r="749" spans="2:9" ht="12.75">
      <c r="B749" s="48"/>
      <c r="C749" s="48" t="s">
        <v>38</v>
      </c>
      <c r="D749" s="48"/>
      <c r="E749" s="48"/>
      <c r="F749" s="48"/>
      <c r="G749" s="13">
        <f>SUM(G750:G755)</f>
        <v>0</v>
      </c>
      <c r="H749" s="13">
        <f>SUM(H750:H755)</f>
        <v>0</v>
      </c>
      <c r="I749" s="48"/>
    </row>
    <row r="750" spans="2:9" ht="12.75">
      <c r="B750" s="48"/>
      <c r="C750" s="48"/>
      <c r="D750" s="48" t="s">
        <v>39</v>
      </c>
      <c r="E750" s="48"/>
      <c r="F750" s="48"/>
      <c r="G750" s="40">
        <f aca="true" t="shared" si="65" ref="G750:G755">G685</f>
        <v>0</v>
      </c>
      <c r="H750" s="52">
        <f t="shared" si="64"/>
        <v>0</v>
      </c>
      <c r="I750" s="48">
        <f aca="true" t="shared" si="66" ref="I750:I755">SUM(J750:BA750)</f>
        <v>0</v>
      </c>
    </row>
    <row r="751" spans="2:9" ht="12.75">
      <c r="B751" s="48"/>
      <c r="C751" s="48"/>
      <c r="D751" s="48" t="s">
        <v>40</v>
      </c>
      <c r="E751" s="48"/>
      <c r="F751" s="48"/>
      <c r="G751" s="40">
        <f t="shared" si="65"/>
        <v>0</v>
      </c>
      <c r="H751" s="52">
        <f t="shared" si="64"/>
        <v>0</v>
      </c>
      <c r="I751" s="48">
        <f t="shared" si="66"/>
        <v>0</v>
      </c>
    </row>
    <row r="752" spans="2:9" ht="12.75">
      <c r="B752" s="48"/>
      <c r="C752" s="48"/>
      <c r="D752" s="48" t="s">
        <v>41</v>
      </c>
      <c r="E752" s="48"/>
      <c r="F752" s="48"/>
      <c r="G752" s="40">
        <f t="shared" si="65"/>
        <v>0</v>
      </c>
      <c r="H752" s="52">
        <f t="shared" si="64"/>
        <v>0</v>
      </c>
      <c r="I752" s="48">
        <f t="shared" si="66"/>
        <v>0</v>
      </c>
    </row>
    <row r="753" spans="2:9" ht="12.75">
      <c r="B753" s="48"/>
      <c r="C753" s="48"/>
      <c r="D753" s="48" t="s">
        <v>42</v>
      </c>
      <c r="E753" s="48"/>
      <c r="F753" s="48"/>
      <c r="G753" s="40">
        <f t="shared" si="65"/>
        <v>0</v>
      </c>
      <c r="H753" s="52">
        <f t="shared" si="64"/>
        <v>0</v>
      </c>
      <c r="I753" s="48">
        <f t="shared" si="66"/>
        <v>0</v>
      </c>
    </row>
    <row r="754" spans="2:9" ht="12.75">
      <c r="B754" s="48"/>
      <c r="C754" s="48"/>
      <c r="D754" s="48" t="s">
        <v>43</v>
      </c>
      <c r="E754" s="48"/>
      <c r="F754" s="48"/>
      <c r="G754" s="40">
        <f t="shared" si="65"/>
        <v>0</v>
      </c>
      <c r="H754" s="52">
        <f t="shared" si="64"/>
        <v>0</v>
      </c>
      <c r="I754" s="48">
        <f t="shared" si="66"/>
        <v>0</v>
      </c>
    </row>
    <row r="755" spans="2:9" ht="12.75">
      <c r="B755" s="48"/>
      <c r="C755" s="48"/>
      <c r="D755" s="48" t="s">
        <v>44</v>
      </c>
      <c r="E755" s="48"/>
      <c r="F755" s="48"/>
      <c r="G755" s="40">
        <f t="shared" si="65"/>
        <v>0</v>
      </c>
      <c r="H755" s="52">
        <f t="shared" si="64"/>
        <v>0</v>
      </c>
      <c r="I755" s="48">
        <f t="shared" si="66"/>
        <v>0</v>
      </c>
    </row>
    <row r="756" spans="2:9" ht="12.75">
      <c r="B756" s="48"/>
      <c r="C756" s="48"/>
      <c r="D756" s="48"/>
      <c r="E756" s="48"/>
      <c r="F756" s="48"/>
      <c r="G756" s="54"/>
      <c r="H756" s="53"/>
      <c r="I756" s="48"/>
    </row>
    <row r="757" spans="2:9" ht="12.75">
      <c r="B757" s="48"/>
      <c r="C757" s="48" t="s">
        <v>45</v>
      </c>
      <c r="D757" s="48"/>
      <c r="E757" s="48"/>
      <c r="F757" s="48"/>
      <c r="G757" s="13">
        <f>SUM(G758:G761)</f>
        <v>0</v>
      </c>
      <c r="H757" s="13">
        <f>SUM(H758:H761)</f>
        <v>0</v>
      </c>
      <c r="I757" s="48"/>
    </row>
    <row r="758" spans="2:9" ht="12.75">
      <c r="B758" s="48"/>
      <c r="C758" s="48"/>
      <c r="D758" s="48" t="s">
        <v>21</v>
      </c>
      <c r="E758" s="48"/>
      <c r="F758" s="48"/>
      <c r="G758" s="40">
        <f>G699</f>
        <v>0</v>
      </c>
      <c r="H758" s="52">
        <f t="shared" si="64"/>
        <v>0</v>
      </c>
      <c r="I758" s="48">
        <f>SUM(J758:BA758)</f>
        <v>0</v>
      </c>
    </row>
    <row r="759" spans="2:9" ht="12.75">
      <c r="B759" s="48"/>
      <c r="C759" s="48"/>
      <c r="D759" s="48" t="s">
        <v>46</v>
      </c>
      <c r="E759" s="48"/>
      <c r="F759" s="48"/>
      <c r="G759" s="40">
        <f>G694</f>
        <v>0</v>
      </c>
      <c r="H759" s="52">
        <f t="shared" si="64"/>
        <v>0</v>
      </c>
      <c r="I759" s="48">
        <f>SUM(J759:BA759)</f>
        <v>0</v>
      </c>
    </row>
    <row r="760" spans="2:9" ht="12.75">
      <c r="B760" s="48"/>
      <c r="C760" s="48"/>
      <c r="D760" s="48" t="s">
        <v>47</v>
      </c>
      <c r="E760" s="48"/>
      <c r="F760" s="48"/>
      <c r="G760" s="40">
        <f>G695</f>
        <v>0</v>
      </c>
      <c r="H760" s="52">
        <f t="shared" si="64"/>
        <v>0</v>
      </c>
      <c r="I760" s="48">
        <f>SUM(J760:BA760)</f>
        <v>0</v>
      </c>
    </row>
    <row r="761" spans="2:9" ht="12.75">
      <c r="B761" s="48"/>
      <c r="C761" s="48"/>
      <c r="D761" s="48" t="s">
        <v>3</v>
      </c>
      <c r="E761" s="48"/>
      <c r="F761" s="48"/>
      <c r="G761" s="40">
        <f>G696</f>
        <v>0</v>
      </c>
      <c r="H761" s="52">
        <f t="shared" si="64"/>
        <v>0</v>
      </c>
      <c r="I761" s="48">
        <f>SUM(J761:BA761)</f>
        <v>0</v>
      </c>
    </row>
    <row r="762" spans="2:9" ht="12.75">
      <c r="B762" s="48"/>
      <c r="C762" s="48"/>
      <c r="D762" s="48"/>
      <c r="E762" s="48"/>
      <c r="F762" s="48"/>
      <c r="G762" s="54"/>
      <c r="H762" s="53"/>
      <c r="I762" s="48"/>
    </row>
    <row r="763" spans="2:9" ht="12.75">
      <c r="B763" s="48"/>
      <c r="C763" s="48" t="s">
        <v>48</v>
      </c>
      <c r="D763" s="48"/>
      <c r="E763" s="48"/>
      <c r="F763" s="48"/>
      <c r="G763" s="13">
        <f>SUM(G764:G766)</f>
        <v>0</v>
      </c>
      <c r="H763" s="13">
        <f>SUM(H764:H766)</f>
        <v>0</v>
      </c>
      <c r="I763" s="48"/>
    </row>
    <row r="764" spans="2:9" ht="12.75">
      <c r="B764" s="48"/>
      <c r="C764" s="48"/>
      <c r="D764" s="48" t="s">
        <v>21</v>
      </c>
      <c r="E764" s="48"/>
      <c r="F764" s="48"/>
      <c r="G764" s="40">
        <f>G699</f>
        <v>0</v>
      </c>
      <c r="H764" s="52">
        <f t="shared" si="64"/>
        <v>0</v>
      </c>
      <c r="I764" s="48">
        <f>SUM(J764:BA764)</f>
        <v>0</v>
      </c>
    </row>
    <row r="765" spans="2:9" ht="12.75">
      <c r="B765" s="48"/>
      <c r="C765" s="48"/>
      <c r="D765" s="48" t="s">
        <v>49</v>
      </c>
      <c r="E765" s="48"/>
      <c r="F765" s="48"/>
      <c r="G765" s="40">
        <f>G700</f>
        <v>0</v>
      </c>
      <c r="H765" s="52">
        <f t="shared" si="64"/>
        <v>0</v>
      </c>
      <c r="I765" s="48">
        <f>SUM(J765:BA765)</f>
        <v>0</v>
      </c>
    </row>
    <row r="766" spans="2:9" ht="12.75">
      <c r="B766" s="48"/>
      <c r="C766" s="48"/>
      <c r="D766" s="48" t="s">
        <v>3</v>
      </c>
      <c r="E766" s="48"/>
      <c r="F766" s="48"/>
      <c r="G766" s="40">
        <f>G701</f>
        <v>0</v>
      </c>
      <c r="H766" s="52">
        <f t="shared" si="64"/>
        <v>0</v>
      </c>
      <c r="I766" s="48">
        <f>SUM(J766:BA766)</f>
        <v>0</v>
      </c>
    </row>
    <row r="767" spans="2:9" ht="12.75">
      <c r="B767" s="48"/>
      <c r="C767" s="48"/>
      <c r="D767" s="48"/>
      <c r="E767" s="48"/>
      <c r="F767" s="48"/>
      <c r="G767" s="54"/>
      <c r="H767" s="53"/>
      <c r="I767" s="48"/>
    </row>
    <row r="768" spans="2:9" ht="12.75">
      <c r="B768" s="48"/>
      <c r="C768" s="48" t="s">
        <v>21</v>
      </c>
      <c r="D768" s="48"/>
      <c r="E768" s="48"/>
      <c r="F768" s="48"/>
      <c r="G768" s="13">
        <f>SUM(G769:G770)</f>
        <v>0</v>
      </c>
      <c r="H768" s="13">
        <f>SUM(H769:H770)</f>
        <v>0</v>
      </c>
      <c r="I768" s="48"/>
    </row>
    <row r="769" spans="2:9" ht="12.75">
      <c r="B769" s="48"/>
      <c r="C769" s="48"/>
      <c r="D769" s="48" t="s">
        <v>50</v>
      </c>
      <c r="E769" s="48"/>
      <c r="F769" s="48"/>
      <c r="G769" s="40">
        <f>G704</f>
        <v>0</v>
      </c>
      <c r="H769" s="52">
        <f t="shared" si="64"/>
        <v>0</v>
      </c>
      <c r="I769" s="48">
        <f>SUM(J769:BA769)</f>
        <v>0</v>
      </c>
    </row>
    <row r="770" spans="2:9" ht="12.75">
      <c r="B770" s="48"/>
      <c r="C770" s="48"/>
      <c r="D770" s="48" t="s">
        <v>51</v>
      </c>
      <c r="E770" s="48"/>
      <c r="F770" s="48"/>
      <c r="G770" s="40">
        <f>G705</f>
        <v>0</v>
      </c>
      <c r="H770" s="52">
        <f t="shared" si="64"/>
        <v>0</v>
      </c>
      <c r="I770" s="48">
        <f>SUM(J770:BA770)</f>
        <v>0</v>
      </c>
    </row>
    <row r="771" spans="2:9" ht="12.75">
      <c r="B771" s="48"/>
      <c r="C771" s="48"/>
      <c r="D771" s="48"/>
      <c r="E771" s="48"/>
      <c r="F771" s="48"/>
      <c r="G771" s="54"/>
      <c r="H771" s="53"/>
      <c r="I771" s="48"/>
    </row>
    <row r="772" spans="2:9" ht="12.75">
      <c r="B772" s="48"/>
      <c r="C772" s="48" t="s">
        <v>52</v>
      </c>
      <c r="D772" s="48"/>
      <c r="E772" s="48"/>
      <c r="F772" s="48"/>
      <c r="G772" s="13">
        <f>SUM(G773:G777)</f>
        <v>0</v>
      </c>
      <c r="H772" s="13">
        <f>SUM(H773:H777)</f>
        <v>0</v>
      </c>
      <c r="I772" s="48"/>
    </row>
    <row r="773" spans="2:9" ht="12.75">
      <c r="B773" s="48"/>
      <c r="C773" s="48"/>
      <c r="D773" s="48" t="s">
        <v>53</v>
      </c>
      <c r="E773" s="48"/>
      <c r="F773" s="48"/>
      <c r="G773" s="40">
        <f>G708</f>
        <v>0</v>
      </c>
      <c r="H773" s="52">
        <f t="shared" si="64"/>
        <v>0</v>
      </c>
      <c r="I773" s="48">
        <f>SUM(J773:BA773)</f>
        <v>0</v>
      </c>
    </row>
    <row r="774" spans="2:9" ht="12.75">
      <c r="B774" s="48"/>
      <c r="C774" s="48"/>
      <c r="D774" s="48" t="s">
        <v>54</v>
      </c>
      <c r="E774" s="48"/>
      <c r="F774" s="48"/>
      <c r="G774" s="40">
        <f>G709</f>
        <v>0</v>
      </c>
      <c r="H774" s="52">
        <f t="shared" si="64"/>
        <v>0</v>
      </c>
      <c r="I774" s="48">
        <f>SUM(J774:BA774)</f>
        <v>0</v>
      </c>
    </row>
    <row r="775" spans="2:9" ht="12.75">
      <c r="B775" s="48"/>
      <c r="C775" s="48"/>
      <c r="D775" s="48" t="s">
        <v>55</v>
      </c>
      <c r="E775" s="48"/>
      <c r="F775" s="48"/>
      <c r="G775" s="40">
        <f>G710</f>
        <v>0</v>
      </c>
      <c r="H775" s="52">
        <f t="shared" si="64"/>
        <v>0</v>
      </c>
      <c r="I775" s="48">
        <f>SUM(J775:BA775)</f>
        <v>0</v>
      </c>
    </row>
    <row r="776" spans="2:9" ht="12.75">
      <c r="B776" s="48"/>
      <c r="C776" s="48"/>
      <c r="D776" s="48" t="s">
        <v>56</v>
      </c>
      <c r="E776" s="48"/>
      <c r="F776" s="48"/>
      <c r="G776" s="40">
        <f>G711</f>
        <v>0</v>
      </c>
      <c r="H776" s="52">
        <f t="shared" si="64"/>
        <v>0</v>
      </c>
      <c r="I776" s="48">
        <f>SUM(J776:BA776)</f>
        <v>0</v>
      </c>
    </row>
    <row r="777" spans="2:9" ht="12.75">
      <c r="B777" s="48"/>
      <c r="C777" s="48"/>
      <c r="D777" s="48" t="s">
        <v>3</v>
      </c>
      <c r="E777" s="48"/>
      <c r="F777" s="48"/>
      <c r="G777" s="40">
        <f>G712</f>
        <v>0</v>
      </c>
      <c r="H777" s="52">
        <f t="shared" si="64"/>
        <v>0</v>
      </c>
      <c r="I777" s="48">
        <f>SUM(J777:BA777)</f>
        <v>0</v>
      </c>
    </row>
    <row r="778" spans="2:9" ht="12.75">
      <c r="B778" s="48"/>
      <c r="C778" s="48"/>
      <c r="D778" s="48"/>
      <c r="E778" s="48"/>
      <c r="F778" s="48"/>
      <c r="G778" s="54"/>
      <c r="H778" s="53"/>
      <c r="I778" s="48"/>
    </row>
    <row r="779" spans="2:9" ht="12.75">
      <c r="B779" s="48"/>
      <c r="C779" s="48" t="s">
        <v>57</v>
      </c>
      <c r="D779" s="48"/>
      <c r="E779" s="48"/>
      <c r="F779" s="48"/>
      <c r="G779" s="13">
        <f>SUM(G780:G781)</f>
        <v>100</v>
      </c>
      <c r="H779" s="13">
        <f>SUM(H780:H781)</f>
        <v>100</v>
      </c>
      <c r="I779" s="48"/>
    </row>
    <row r="780" spans="2:9" ht="12.75">
      <c r="B780" s="48"/>
      <c r="C780" s="48"/>
      <c r="D780" s="48" t="s">
        <v>58</v>
      </c>
      <c r="E780" s="48"/>
      <c r="F780" s="48"/>
      <c r="G780" s="40">
        <f>G715</f>
        <v>100</v>
      </c>
      <c r="H780" s="52">
        <f t="shared" si="64"/>
        <v>100</v>
      </c>
      <c r="I780" s="48">
        <f>SUM(J780:BA780)</f>
        <v>0</v>
      </c>
    </row>
    <row r="781" spans="2:9" ht="12.75">
      <c r="B781" s="48"/>
      <c r="C781" s="48"/>
      <c r="D781" s="48" t="s">
        <v>59</v>
      </c>
      <c r="E781" s="48"/>
      <c r="F781" s="48"/>
      <c r="G781" s="40">
        <f>G716</f>
        <v>0</v>
      </c>
      <c r="H781" s="52">
        <f t="shared" si="64"/>
        <v>0</v>
      </c>
      <c r="I781" s="48">
        <f>SUM(J781:BA781)</f>
        <v>0</v>
      </c>
    </row>
    <row r="782" spans="2:9" ht="12.75">
      <c r="B782" s="48"/>
      <c r="C782" s="48"/>
      <c r="D782" s="48"/>
      <c r="E782" s="48"/>
      <c r="F782" s="48"/>
      <c r="G782" s="54"/>
      <c r="H782" s="53"/>
      <c r="I782" s="48"/>
    </row>
    <row r="783" spans="2:9" ht="12.75">
      <c r="B783" s="48"/>
      <c r="C783" s="48" t="s">
        <v>61</v>
      </c>
      <c r="D783" s="48"/>
      <c r="E783" s="48"/>
      <c r="F783" s="48"/>
      <c r="G783" s="40">
        <f>G718</f>
        <v>0</v>
      </c>
      <c r="H783" s="52">
        <f t="shared" si="64"/>
        <v>0</v>
      </c>
      <c r="I783" s="48">
        <f>SUM(J783:BA783)</f>
        <v>0</v>
      </c>
    </row>
    <row r="784" spans="2:9" ht="12.75">
      <c r="B784" s="48"/>
      <c r="C784" s="48" t="s">
        <v>62</v>
      </c>
      <c r="D784" s="48"/>
      <c r="E784" s="48"/>
      <c r="F784" s="48"/>
      <c r="G784" s="40">
        <f>G719</f>
        <v>0</v>
      </c>
      <c r="H784" s="52">
        <f t="shared" si="64"/>
        <v>0</v>
      </c>
      <c r="I784" s="48">
        <f>SUM(J784:BA784)</f>
        <v>0</v>
      </c>
    </row>
    <row r="785" spans="2:9" ht="12.75">
      <c r="B785" s="48"/>
      <c r="C785" s="48" t="s">
        <v>63</v>
      </c>
      <c r="D785" s="48"/>
      <c r="E785" s="48"/>
      <c r="F785" s="48"/>
      <c r="G785" s="40">
        <f>G720</f>
        <v>0</v>
      </c>
      <c r="H785" s="52">
        <f t="shared" si="64"/>
        <v>0</v>
      </c>
      <c r="I785" s="48">
        <f>SUM(J785:BA785)</f>
        <v>0</v>
      </c>
    </row>
    <row r="786" spans="2:9" ht="12.75">
      <c r="B786" s="48"/>
      <c r="C786" s="48" t="s">
        <v>64</v>
      </c>
      <c r="D786" s="48"/>
      <c r="E786" s="48"/>
      <c r="F786" s="48"/>
      <c r="G786" s="40">
        <f>G721</f>
        <v>0</v>
      </c>
      <c r="H786" s="52">
        <f t="shared" si="64"/>
        <v>0</v>
      </c>
      <c r="I786" s="48">
        <f>SUM(J786:BA786)</f>
        <v>0</v>
      </c>
    </row>
    <row r="787" spans="2:9" ht="12.75">
      <c r="B787" s="48"/>
      <c r="C787" s="48" t="s">
        <v>60</v>
      </c>
      <c r="D787" s="48"/>
      <c r="E787" s="48"/>
      <c r="F787" s="48"/>
      <c r="G787" s="40">
        <f>G722</f>
        <v>0</v>
      </c>
      <c r="H787" s="52">
        <f t="shared" si="64"/>
        <v>0</v>
      </c>
      <c r="I787" s="48">
        <f>SUM(J787:BA787)</f>
        <v>0</v>
      </c>
    </row>
    <row r="788" spans="2:9" ht="12.75">
      <c r="B788" s="48"/>
      <c r="C788" s="48"/>
      <c r="D788" s="48"/>
      <c r="E788" s="48"/>
      <c r="F788" s="48"/>
      <c r="G788" s="35"/>
      <c r="H788" s="35"/>
      <c r="I788" s="48"/>
    </row>
    <row r="789" spans="2:9" ht="12.75">
      <c r="B789" s="48"/>
      <c r="C789" s="48"/>
      <c r="D789" s="48"/>
      <c r="E789" s="55" t="s">
        <v>115</v>
      </c>
      <c r="F789" s="48"/>
      <c r="G789" s="13">
        <f>G9</f>
        <v>0</v>
      </c>
      <c r="H789" s="13"/>
      <c r="I789" s="48"/>
    </row>
    <row r="790" ht="25.5">
      <c r="B790" s="60" t="s">
        <v>121</v>
      </c>
    </row>
    <row r="791" spans="2:10" ht="15.75">
      <c r="B791" s="6" t="s">
        <v>114</v>
      </c>
      <c r="E791" s="23">
        <f>(E726+31)</f>
        <v>43167</v>
      </c>
      <c r="G791" s="49" t="s">
        <v>118</v>
      </c>
      <c r="H791" s="49" t="s">
        <v>119</v>
      </c>
      <c r="I791" s="50" t="s">
        <v>116</v>
      </c>
      <c r="J791" s="48" t="s">
        <v>117</v>
      </c>
    </row>
    <row r="792" spans="2:9" ht="12.75">
      <c r="B792" s="48"/>
      <c r="C792" s="48" t="s">
        <v>22</v>
      </c>
      <c r="D792" s="48"/>
      <c r="E792" s="48"/>
      <c r="F792" s="48"/>
      <c r="G792" s="13">
        <f>SUM(G793:G801)</f>
        <v>890</v>
      </c>
      <c r="H792" s="13">
        <f>SUM(H793:H801)</f>
        <v>890</v>
      </c>
      <c r="I792" s="48"/>
    </row>
    <row r="793" spans="2:9" ht="12.75">
      <c r="B793" s="48"/>
      <c r="C793" s="48"/>
      <c r="D793" s="48" t="s">
        <v>20</v>
      </c>
      <c r="E793" s="48"/>
      <c r="F793" s="48"/>
      <c r="G793" s="40">
        <f aca="true" t="shared" si="67" ref="G793:G801">G728</f>
        <v>890</v>
      </c>
      <c r="H793" s="52">
        <f aca="true" t="shared" si="68" ref="H793:H801">(G793-I793)</f>
        <v>890</v>
      </c>
      <c r="I793" s="48">
        <f aca="true" t="shared" si="69" ref="I793:I801">SUM(J793:BA793)</f>
        <v>0</v>
      </c>
    </row>
    <row r="794" spans="2:9" ht="12.75">
      <c r="B794" s="48"/>
      <c r="C794" s="48"/>
      <c r="D794" s="48" t="s">
        <v>21</v>
      </c>
      <c r="E794" s="48"/>
      <c r="F794" s="48"/>
      <c r="G794" s="40">
        <f t="shared" si="67"/>
        <v>0</v>
      </c>
      <c r="H794" s="52">
        <f t="shared" si="68"/>
        <v>0</v>
      </c>
      <c r="I794" s="48">
        <f t="shared" si="69"/>
        <v>0</v>
      </c>
    </row>
    <row r="795" spans="2:9" ht="12.75">
      <c r="B795" s="48"/>
      <c r="C795" s="48"/>
      <c r="D795" s="48" t="s">
        <v>27</v>
      </c>
      <c r="E795" s="48"/>
      <c r="F795" s="48"/>
      <c r="G795" s="40">
        <f t="shared" si="67"/>
        <v>0</v>
      </c>
      <c r="H795" s="52">
        <f t="shared" si="68"/>
        <v>0</v>
      </c>
      <c r="I795" s="48">
        <f t="shared" si="69"/>
        <v>0</v>
      </c>
    </row>
    <row r="796" spans="2:9" ht="12.75">
      <c r="B796" s="48"/>
      <c r="C796" s="48"/>
      <c r="D796" s="48" t="s">
        <v>28</v>
      </c>
      <c r="E796" s="48"/>
      <c r="F796" s="48"/>
      <c r="G796" s="40">
        <f t="shared" si="67"/>
        <v>0</v>
      </c>
      <c r="H796" s="52">
        <f t="shared" si="68"/>
        <v>0</v>
      </c>
      <c r="I796" s="48">
        <f t="shared" si="69"/>
        <v>0</v>
      </c>
    </row>
    <row r="797" spans="2:9" ht="12.75">
      <c r="B797" s="48"/>
      <c r="C797" s="48"/>
      <c r="D797" s="48" t="s">
        <v>29</v>
      </c>
      <c r="E797" s="48"/>
      <c r="F797" s="48"/>
      <c r="G797" s="40">
        <f t="shared" si="67"/>
        <v>0</v>
      </c>
      <c r="H797" s="52">
        <f t="shared" si="68"/>
        <v>0</v>
      </c>
      <c r="I797" s="48">
        <f t="shared" si="69"/>
        <v>0</v>
      </c>
    </row>
    <row r="798" spans="2:9" ht="12.75">
      <c r="B798" s="48"/>
      <c r="C798" s="48"/>
      <c r="D798" s="48" t="s">
        <v>30</v>
      </c>
      <c r="E798" s="48"/>
      <c r="F798" s="48"/>
      <c r="G798" s="40">
        <f t="shared" si="67"/>
        <v>0</v>
      </c>
      <c r="H798" s="52">
        <f t="shared" si="68"/>
        <v>0</v>
      </c>
      <c r="I798" s="48">
        <f t="shared" si="69"/>
        <v>0</v>
      </c>
    </row>
    <row r="799" spans="2:9" ht="12.75">
      <c r="B799" s="48"/>
      <c r="C799" s="48"/>
      <c r="D799" s="48" t="s">
        <v>31</v>
      </c>
      <c r="E799" s="48"/>
      <c r="F799" s="48"/>
      <c r="G799" s="40">
        <f t="shared" si="67"/>
        <v>0</v>
      </c>
      <c r="H799" s="52">
        <f t="shared" si="68"/>
        <v>0</v>
      </c>
      <c r="I799" s="48">
        <f t="shared" si="69"/>
        <v>0</v>
      </c>
    </row>
    <row r="800" spans="2:9" ht="12.75">
      <c r="B800" s="48"/>
      <c r="C800" s="48"/>
      <c r="D800" s="48" t="s">
        <v>32</v>
      </c>
      <c r="E800" s="48"/>
      <c r="F800" s="48"/>
      <c r="G800" s="40">
        <f t="shared" si="67"/>
        <v>0</v>
      </c>
      <c r="H800" s="52">
        <f t="shared" si="68"/>
        <v>0</v>
      </c>
      <c r="I800" s="48">
        <f t="shared" si="69"/>
        <v>0</v>
      </c>
    </row>
    <row r="801" spans="2:9" ht="12.75">
      <c r="B801" s="48"/>
      <c r="C801" s="48"/>
      <c r="D801" s="48" t="s">
        <v>33</v>
      </c>
      <c r="E801" s="48"/>
      <c r="F801" s="48"/>
      <c r="G801" s="40">
        <f t="shared" si="67"/>
        <v>0</v>
      </c>
      <c r="H801" s="52">
        <f t="shared" si="68"/>
        <v>0</v>
      </c>
      <c r="I801" s="48">
        <f t="shared" si="69"/>
        <v>0</v>
      </c>
    </row>
    <row r="802" spans="2:9" ht="12.75">
      <c r="B802" s="48"/>
      <c r="C802" s="48"/>
      <c r="D802" s="48"/>
      <c r="E802" s="48"/>
      <c r="F802" s="48"/>
      <c r="G802" s="54"/>
      <c r="H802" s="53"/>
      <c r="I802" s="48"/>
    </row>
    <row r="803" spans="2:9" ht="12.75">
      <c r="B803" s="48"/>
      <c r="C803" s="48" t="s">
        <v>34</v>
      </c>
      <c r="D803" s="48"/>
      <c r="E803" s="48"/>
      <c r="F803" s="48"/>
      <c r="G803" s="40">
        <f>G738</f>
        <v>0</v>
      </c>
      <c r="H803" s="52">
        <f>(G803-I803)</f>
        <v>0</v>
      </c>
      <c r="I803" s="48">
        <f>SUM(J803:BA803)</f>
        <v>0</v>
      </c>
    </row>
    <row r="804" spans="2:9" ht="12.75">
      <c r="B804" s="48"/>
      <c r="C804" s="48"/>
      <c r="D804" s="48"/>
      <c r="E804" s="48"/>
      <c r="F804" s="48"/>
      <c r="G804" s="54"/>
      <c r="H804" s="53"/>
      <c r="I804" s="48"/>
    </row>
    <row r="805" spans="2:9" ht="12.75">
      <c r="B805" s="48"/>
      <c r="C805" s="48" t="s">
        <v>35</v>
      </c>
      <c r="D805" s="48"/>
      <c r="E805" s="48"/>
      <c r="F805" s="48"/>
      <c r="G805" s="40">
        <f>G740</f>
        <v>0</v>
      </c>
      <c r="H805" s="52">
        <f>(G805-I805)</f>
        <v>0</v>
      </c>
      <c r="I805" s="48">
        <f>SUM(J805:BA805)</f>
        <v>0</v>
      </c>
    </row>
    <row r="806" spans="2:9" ht="12.75">
      <c r="B806" s="48"/>
      <c r="C806" s="48"/>
      <c r="D806" s="48"/>
      <c r="E806" s="48"/>
      <c r="F806" s="48"/>
      <c r="G806" s="54"/>
      <c r="H806" s="53"/>
      <c r="I806" s="48"/>
    </row>
    <row r="807" spans="2:9" ht="12.75">
      <c r="B807" s="48"/>
      <c r="C807" s="48" t="s">
        <v>23</v>
      </c>
      <c r="D807" s="48"/>
      <c r="E807" s="48"/>
      <c r="F807" s="48"/>
      <c r="G807" s="13">
        <f>SUM(G808:G812)</f>
        <v>0</v>
      </c>
      <c r="H807" s="13">
        <f>SUM(H808:H812)</f>
        <v>0</v>
      </c>
      <c r="I807" s="48"/>
    </row>
    <row r="808" spans="2:9" ht="12.75">
      <c r="B808" s="48"/>
      <c r="C808" s="48"/>
      <c r="D808" s="48" t="s">
        <v>24</v>
      </c>
      <c r="E808" s="48"/>
      <c r="F808" s="48"/>
      <c r="G808" s="40">
        <f>G743</f>
        <v>0</v>
      </c>
      <c r="H808" s="52">
        <f aca="true" t="shared" si="70" ref="H808:H852">(G808-I808)</f>
        <v>0</v>
      </c>
      <c r="I808" s="48">
        <f>SUM(J808:BA808)</f>
        <v>0</v>
      </c>
    </row>
    <row r="809" spans="2:9" ht="12.75">
      <c r="B809" s="48"/>
      <c r="C809" s="48"/>
      <c r="D809" s="48" t="s">
        <v>25</v>
      </c>
      <c r="E809" s="48"/>
      <c r="F809" s="48"/>
      <c r="G809" s="40">
        <f>G744</f>
        <v>0</v>
      </c>
      <c r="H809" s="52">
        <f t="shared" si="70"/>
        <v>0</v>
      </c>
      <c r="I809" s="48">
        <f>SUM(J809:BA809)</f>
        <v>0</v>
      </c>
    </row>
    <row r="810" spans="2:9" ht="12.75">
      <c r="B810" s="48"/>
      <c r="C810" s="48"/>
      <c r="D810" s="48" t="s">
        <v>36</v>
      </c>
      <c r="E810" s="48"/>
      <c r="F810" s="48"/>
      <c r="G810" s="40">
        <f>G745</f>
        <v>0</v>
      </c>
      <c r="H810" s="52">
        <f t="shared" si="70"/>
        <v>0</v>
      </c>
      <c r="I810" s="48">
        <f>SUM(J810:BA810)</f>
        <v>0</v>
      </c>
    </row>
    <row r="811" spans="2:9" ht="12.75">
      <c r="B811" s="48"/>
      <c r="C811" s="48"/>
      <c r="D811" s="48" t="s">
        <v>26</v>
      </c>
      <c r="E811" s="48"/>
      <c r="F811" s="48"/>
      <c r="G811" s="40">
        <f>G746</f>
        <v>0</v>
      </c>
      <c r="H811" s="52">
        <f t="shared" si="70"/>
        <v>0</v>
      </c>
      <c r="I811" s="48">
        <f>SUM(J811:BA811)</f>
        <v>0</v>
      </c>
    </row>
    <row r="812" spans="2:9" ht="12.75">
      <c r="B812" s="48"/>
      <c r="C812" s="48"/>
      <c r="D812" s="48" t="s">
        <v>37</v>
      </c>
      <c r="E812" s="48"/>
      <c r="F812" s="48"/>
      <c r="G812" s="40">
        <f>G747</f>
        <v>0</v>
      </c>
      <c r="H812" s="52">
        <f t="shared" si="70"/>
        <v>0</v>
      </c>
      <c r="I812" s="48">
        <f>SUM(J812:BA812)</f>
        <v>0</v>
      </c>
    </row>
    <row r="813" spans="2:9" ht="12.75">
      <c r="B813" s="48"/>
      <c r="C813" s="48"/>
      <c r="D813" s="48"/>
      <c r="E813" s="48"/>
      <c r="F813" s="48"/>
      <c r="G813" s="54"/>
      <c r="H813" s="53"/>
      <c r="I813" s="48"/>
    </row>
    <row r="814" spans="2:9" ht="12.75">
      <c r="B814" s="48"/>
      <c r="C814" s="48" t="s">
        <v>38</v>
      </c>
      <c r="D814" s="48"/>
      <c r="E814" s="48"/>
      <c r="F814" s="48"/>
      <c r="G814" s="13">
        <f>SUM(G815:G820)</f>
        <v>0</v>
      </c>
      <c r="H814" s="13">
        <f>SUM(H815:H820)</f>
        <v>0</v>
      </c>
      <c r="I814" s="48"/>
    </row>
    <row r="815" spans="2:9" ht="12.75">
      <c r="B815" s="48"/>
      <c r="C815" s="48"/>
      <c r="D815" s="48" t="s">
        <v>39</v>
      </c>
      <c r="E815" s="48"/>
      <c r="F815" s="48"/>
      <c r="G815" s="40">
        <f aca="true" t="shared" si="71" ref="G815:G820">G750</f>
        <v>0</v>
      </c>
      <c r="H815" s="52">
        <f t="shared" si="70"/>
        <v>0</v>
      </c>
      <c r="I815" s="48">
        <f aca="true" t="shared" si="72" ref="I815:I820">SUM(J815:BA815)</f>
        <v>0</v>
      </c>
    </row>
    <row r="816" spans="2:9" ht="12.75">
      <c r="B816" s="48"/>
      <c r="C816" s="48"/>
      <c r="D816" s="48" t="s">
        <v>40</v>
      </c>
      <c r="E816" s="48"/>
      <c r="F816" s="48"/>
      <c r="G816" s="40">
        <f t="shared" si="71"/>
        <v>0</v>
      </c>
      <c r="H816" s="52">
        <f t="shared" si="70"/>
        <v>0</v>
      </c>
      <c r="I816" s="48">
        <f t="shared" si="72"/>
        <v>0</v>
      </c>
    </row>
    <row r="817" spans="2:9" ht="12.75">
      <c r="B817" s="48"/>
      <c r="C817" s="48"/>
      <c r="D817" s="48" t="s">
        <v>41</v>
      </c>
      <c r="E817" s="48"/>
      <c r="F817" s="48"/>
      <c r="G817" s="40">
        <f t="shared" si="71"/>
        <v>0</v>
      </c>
      <c r="H817" s="52">
        <f t="shared" si="70"/>
        <v>0</v>
      </c>
      <c r="I817" s="48">
        <f t="shared" si="72"/>
        <v>0</v>
      </c>
    </row>
    <row r="818" spans="2:9" ht="12.75">
      <c r="B818" s="48"/>
      <c r="C818" s="48"/>
      <c r="D818" s="48" t="s">
        <v>42</v>
      </c>
      <c r="E818" s="48"/>
      <c r="F818" s="48"/>
      <c r="G818" s="40">
        <f t="shared" si="71"/>
        <v>0</v>
      </c>
      <c r="H818" s="52">
        <f t="shared" si="70"/>
        <v>0</v>
      </c>
      <c r="I818" s="48">
        <f t="shared" si="72"/>
        <v>0</v>
      </c>
    </row>
    <row r="819" spans="2:9" ht="12.75">
      <c r="B819" s="48"/>
      <c r="C819" s="48"/>
      <c r="D819" s="48" t="s">
        <v>43</v>
      </c>
      <c r="E819" s="48"/>
      <c r="F819" s="48"/>
      <c r="G819" s="40">
        <f t="shared" si="71"/>
        <v>0</v>
      </c>
      <c r="H819" s="52">
        <f t="shared" si="70"/>
        <v>0</v>
      </c>
      <c r="I819" s="48">
        <f t="shared" si="72"/>
        <v>0</v>
      </c>
    </row>
    <row r="820" spans="2:9" ht="12.75">
      <c r="B820" s="48"/>
      <c r="C820" s="48"/>
      <c r="D820" s="48" t="s">
        <v>44</v>
      </c>
      <c r="E820" s="48"/>
      <c r="F820" s="48"/>
      <c r="G820" s="40">
        <f t="shared" si="71"/>
        <v>0</v>
      </c>
      <c r="H820" s="52">
        <f t="shared" si="70"/>
        <v>0</v>
      </c>
      <c r="I820" s="48">
        <f t="shared" si="72"/>
        <v>0</v>
      </c>
    </row>
    <row r="821" spans="2:9" ht="12.75">
      <c r="B821" s="48"/>
      <c r="C821" s="48"/>
      <c r="D821" s="48"/>
      <c r="E821" s="48"/>
      <c r="F821" s="48"/>
      <c r="G821" s="54"/>
      <c r="H821" s="53"/>
      <c r="I821" s="48"/>
    </row>
    <row r="822" spans="2:9" ht="12.75">
      <c r="B822" s="48"/>
      <c r="C822" s="48" t="s">
        <v>45</v>
      </c>
      <c r="D822" s="48"/>
      <c r="E822" s="48"/>
      <c r="F822" s="48"/>
      <c r="G822" s="13">
        <f>SUM(G823:G826)</f>
        <v>0</v>
      </c>
      <c r="H822" s="13">
        <f>SUM(H823:H826)</f>
        <v>0</v>
      </c>
      <c r="I822" s="48"/>
    </row>
    <row r="823" spans="2:9" ht="12.75">
      <c r="B823" s="48"/>
      <c r="C823" s="48"/>
      <c r="D823" s="48" t="s">
        <v>21</v>
      </c>
      <c r="E823" s="48"/>
      <c r="F823" s="48"/>
      <c r="G823" s="40">
        <f>G764</f>
        <v>0</v>
      </c>
      <c r="H823" s="52">
        <f t="shared" si="70"/>
        <v>0</v>
      </c>
      <c r="I823" s="48">
        <f>SUM(J823:BA823)</f>
        <v>0</v>
      </c>
    </row>
    <row r="824" spans="2:9" ht="12.75">
      <c r="B824" s="48"/>
      <c r="C824" s="48"/>
      <c r="D824" s="48" t="s">
        <v>46</v>
      </c>
      <c r="E824" s="48"/>
      <c r="F824" s="48"/>
      <c r="G824" s="40">
        <f>G759</f>
        <v>0</v>
      </c>
      <c r="H824" s="52">
        <f t="shared" si="70"/>
        <v>0</v>
      </c>
      <c r="I824" s="48">
        <f>SUM(J824:BA824)</f>
        <v>0</v>
      </c>
    </row>
    <row r="825" spans="2:9" ht="12.75">
      <c r="B825" s="48"/>
      <c r="C825" s="48"/>
      <c r="D825" s="48" t="s">
        <v>47</v>
      </c>
      <c r="E825" s="48"/>
      <c r="F825" s="48"/>
      <c r="G825" s="40">
        <f>G760</f>
        <v>0</v>
      </c>
      <c r="H825" s="52">
        <f t="shared" si="70"/>
        <v>0</v>
      </c>
      <c r="I825" s="48">
        <f>SUM(J825:BA825)</f>
        <v>0</v>
      </c>
    </row>
    <row r="826" spans="2:9" ht="12.75">
      <c r="B826" s="48"/>
      <c r="C826" s="48"/>
      <c r="D826" s="48" t="s">
        <v>3</v>
      </c>
      <c r="E826" s="48"/>
      <c r="F826" s="48"/>
      <c r="G826" s="40">
        <f>G761</f>
        <v>0</v>
      </c>
      <c r="H826" s="52">
        <f t="shared" si="70"/>
        <v>0</v>
      </c>
      <c r="I826" s="48">
        <f>SUM(J826:BA826)</f>
        <v>0</v>
      </c>
    </row>
    <row r="827" spans="2:9" ht="12.75">
      <c r="B827" s="48"/>
      <c r="C827" s="48"/>
      <c r="D827" s="48"/>
      <c r="E827" s="48"/>
      <c r="F827" s="48"/>
      <c r="G827" s="54"/>
      <c r="H827" s="53"/>
      <c r="I827" s="48"/>
    </row>
    <row r="828" spans="2:9" ht="12.75">
      <c r="B828" s="48"/>
      <c r="C828" s="48" t="s">
        <v>48</v>
      </c>
      <c r="D828" s="48"/>
      <c r="E828" s="48"/>
      <c r="F828" s="48"/>
      <c r="G828" s="13">
        <f>SUM(G829:G831)</f>
        <v>0</v>
      </c>
      <c r="H828" s="13">
        <f>SUM(H829:H831)</f>
        <v>0</v>
      </c>
      <c r="I828" s="48"/>
    </row>
    <row r="829" spans="2:9" ht="12.75">
      <c r="B829" s="48"/>
      <c r="C829" s="48"/>
      <c r="D829" s="48" t="s">
        <v>21</v>
      </c>
      <c r="E829" s="48"/>
      <c r="F829" s="48"/>
      <c r="G829" s="40">
        <f>G764</f>
        <v>0</v>
      </c>
      <c r="H829" s="52">
        <f t="shared" si="70"/>
        <v>0</v>
      </c>
      <c r="I829" s="48">
        <f>SUM(J829:BA829)</f>
        <v>0</v>
      </c>
    </row>
    <row r="830" spans="2:9" ht="12.75">
      <c r="B830" s="48"/>
      <c r="C830" s="48"/>
      <c r="D830" s="48" t="s">
        <v>49</v>
      </c>
      <c r="E830" s="48"/>
      <c r="F830" s="48"/>
      <c r="G830" s="40">
        <f>G765</f>
        <v>0</v>
      </c>
      <c r="H830" s="52">
        <f t="shared" si="70"/>
        <v>0</v>
      </c>
      <c r="I830" s="48">
        <f>SUM(J830:BA830)</f>
        <v>0</v>
      </c>
    </row>
    <row r="831" spans="2:9" ht="12.75">
      <c r="B831" s="48"/>
      <c r="C831" s="48"/>
      <c r="D831" s="48" t="s">
        <v>3</v>
      </c>
      <c r="E831" s="48"/>
      <c r="F831" s="48"/>
      <c r="G831" s="40">
        <f>G766</f>
        <v>0</v>
      </c>
      <c r="H831" s="52">
        <f t="shared" si="70"/>
        <v>0</v>
      </c>
      <c r="I831" s="48">
        <f>SUM(J831:BA831)</f>
        <v>0</v>
      </c>
    </row>
    <row r="832" spans="2:9" ht="12.75">
      <c r="B832" s="48"/>
      <c r="C832" s="48"/>
      <c r="D832" s="48"/>
      <c r="E832" s="48"/>
      <c r="F832" s="48"/>
      <c r="G832" s="54"/>
      <c r="H832" s="53"/>
      <c r="I832" s="48"/>
    </row>
    <row r="833" spans="2:9" ht="12.75">
      <c r="B833" s="48"/>
      <c r="C833" s="48" t="s">
        <v>21</v>
      </c>
      <c r="D833" s="48"/>
      <c r="E833" s="48"/>
      <c r="F833" s="48"/>
      <c r="G833" s="13">
        <f>SUM(G834:G835)</f>
        <v>0</v>
      </c>
      <c r="H833" s="13">
        <f>SUM(H834:H835)</f>
        <v>0</v>
      </c>
      <c r="I833" s="48"/>
    </row>
    <row r="834" spans="2:9" ht="12.75">
      <c r="B834" s="48"/>
      <c r="C834" s="48"/>
      <c r="D834" s="48" t="s">
        <v>50</v>
      </c>
      <c r="E834" s="48"/>
      <c r="F834" s="48"/>
      <c r="G834" s="40">
        <f>G769</f>
        <v>0</v>
      </c>
      <c r="H834" s="52">
        <f t="shared" si="70"/>
        <v>0</v>
      </c>
      <c r="I834" s="48">
        <f>SUM(J834:BA834)</f>
        <v>0</v>
      </c>
    </row>
    <row r="835" spans="2:9" ht="12.75">
      <c r="B835" s="48"/>
      <c r="C835" s="48"/>
      <c r="D835" s="48" t="s">
        <v>51</v>
      </c>
      <c r="E835" s="48"/>
      <c r="F835" s="48"/>
      <c r="G835" s="40">
        <f>G770</f>
        <v>0</v>
      </c>
      <c r="H835" s="52">
        <f t="shared" si="70"/>
        <v>0</v>
      </c>
      <c r="I835" s="48">
        <f>SUM(J835:BA835)</f>
        <v>0</v>
      </c>
    </row>
    <row r="836" spans="2:9" ht="12.75">
      <c r="B836" s="48"/>
      <c r="C836" s="48"/>
      <c r="D836" s="48"/>
      <c r="E836" s="48"/>
      <c r="F836" s="48"/>
      <c r="G836" s="54"/>
      <c r="H836" s="53"/>
      <c r="I836" s="48"/>
    </row>
    <row r="837" spans="2:9" ht="12.75">
      <c r="B837" s="48"/>
      <c r="C837" s="48" t="s">
        <v>52</v>
      </c>
      <c r="D837" s="48"/>
      <c r="E837" s="48"/>
      <c r="F837" s="48"/>
      <c r="G837" s="13">
        <f>SUM(G838:G842)</f>
        <v>0</v>
      </c>
      <c r="H837" s="13">
        <f>SUM(H838:H842)</f>
        <v>0</v>
      </c>
      <c r="I837" s="48"/>
    </row>
    <row r="838" spans="2:9" ht="12.75">
      <c r="B838" s="48"/>
      <c r="C838" s="48"/>
      <c r="D838" s="48" t="s">
        <v>53</v>
      </c>
      <c r="E838" s="48"/>
      <c r="F838" s="48"/>
      <c r="G838" s="40">
        <f>G773</f>
        <v>0</v>
      </c>
      <c r="H838" s="52">
        <f t="shared" si="70"/>
        <v>0</v>
      </c>
      <c r="I838" s="48">
        <f>SUM(J838:BA838)</f>
        <v>0</v>
      </c>
    </row>
    <row r="839" spans="2:9" ht="12.75">
      <c r="B839" s="48"/>
      <c r="C839" s="48"/>
      <c r="D839" s="48" t="s">
        <v>54</v>
      </c>
      <c r="E839" s="48"/>
      <c r="F839" s="48"/>
      <c r="G839" s="40">
        <f>G774</f>
        <v>0</v>
      </c>
      <c r="H839" s="52">
        <f t="shared" si="70"/>
        <v>0</v>
      </c>
      <c r="I839" s="48">
        <f>SUM(J839:BA839)</f>
        <v>0</v>
      </c>
    </row>
    <row r="840" spans="2:9" ht="12.75">
      <c r="B840" s="48"/>
      <c r="C840" s="48"/>
      <c r="D840" s="48" t="s">
        <v>55</v>
      </c>
      <c r="E840" s="48"/>
      <c r="F840" s="48"/>
      <c r="G840" s="40">
        <f>G775</f>
        <v>0</v>
      </c>
      <c r="H840" s="52">
        <f t="shared" si="70"/>
        <v>0</v>
      </c>
      <c r="I840" s="48">
        <f>SUM(J840:BA840)</f>
        <v>0</v>
      </c>
    </row>
    <row r="841" spans="2:9" ht="12.75">
      <c r="B841" s="48"/>
      <c r="C841" s="48"/>
      <c r="D841" s="48" t="s">
        <v>56</v>
      </c>
      <c r="E841" s="48"/>
      <c r="F841" s="48"/>
      <c r="G841" s="40">
        <f>G776</f>
        <v>0</v>
      </c>
      <c r="H841" s="52">
        <f t="shared" si="70"/>
        <v>0</v>
      </c>
      <c r="I841" s="48">
        <f>SUM(J841:BA841)</f>
        <v>0</v>
      </c>
    </row>
    <row r="842" spans="2:9" ht="12.75">
      <c r="B842" s="48"/>
      <c r="C842" s="48"/>
      <c r="D842" s="48" t="s">
        <v>3</v>
      </c>
      <c r="E842" s="48"/>
      <c r="F842" s="48"/>
      <c r="G842" s="40">
        <f>G777</f>
        <v>0</v>
      </c>
      <c r="H842" s="52">
        <f t="shared" si="70"/>
        <v>0</v>
      </c>
      <c r="I842" s="48">
        <f>SUM(J842:BA842)</f>
        <v>0</v>
      </c>
    </row>
    <row r="843" spans="2:9" ht="12.75">
      <c r="B843" s="48"/>
      <c r="C843" s="48"/>
      <c r="D843" s="48"/>
      <c r="E843" s="48"/>
      <c r="F843" s="48"/>
      <c r="G843" s="54"/>
      <c r="H843" s="53"/>
      <c r="I843" s="48"/>
    </row>
    <row r="844" spans="2:9" ht="12.75">
      <c r="B844" s="48"/>
      <c r="C844" s="48" t="s">
        <v>57</v>
      </c>
      <c r="D844" s="48"/>
      <c r="E844" s="48"/>
      <c r="F844" s="48"/>
      <c r="G844" s="13">
        <f>SUM(G845:G846)</f>
        <v>100</v>
      </c>
      <c r="H844" s="13">
        <f>SUM(H845:H846)</f>
        <v>100</v>
      </c>
      <c r="I844" s="48"/>
    </row>
    <row r="845" spans="2:9" ht="12.75">
      <c r="B845" s="48"/>
      <c r="C845" s="48"/>
      <c r="D845" s="48" t="s">
        <v>58</v>
      </c>
      <c r="E845" s="48"/>
      <c r="F845" s="48"/>
      <c r="G845" s="40">
        <f>G780</f>
        <v>100</v>
      </c>
      <c r="H845" s="52">
        <f t="shared" si="70"/>
        <v>100</v>
      </c>
      <c r="I845" s="48">
        <f>SUM(J845:BA845)</f>
        <v>0</v>
      </c>
    </row>
    <row r="846" spans="2:9" ht="12.75">
      <c r="B846" s="48"/>
      <c r="C846" s="48"/>
      <c r="D846" s="48" t="s">
        <v>59</v>
      </c>
      <c r="E846" s="48"/>
      <c r="F846" s="48"/>
      <c r="G846" s="40">
        <f>G781</f>
        <v>0</v>
      </c>
      <c r="H846" s="52">
        <f t="shared" si="70"/>
        <v>0</v>
      </c>
      <c r="I846" s="48">
        <f>SUM(J846:BA846)</f>
        <v>0</v>
      </c>
    </row>
    <row r="847" spans="2:9" ht="12.75">
      <c r="B847" s="48"/>
      <c r="C847" s="48"/>
      <c r="D847" s="48"/>
      <c r="E847" s="48"/>
      <c r="F847" s="48"/>
      <c r="G847" s="54"/>
      <c r="H847" s="53"/>
      <c r="I847" s="48"/>
    </row>
    <row r="848" spans="2:9" ht="12.75">
      <c r="B848" s="48"/>
      <c r="C848" s="48" t="s">
        <v>61</v>
      </c>
      <c r="D848" s="48"/>
      <c r="E848" s="48"/>
      <c r="F848" s="48"/>
      <c r="G848" s="40">
        <f>G783</f>
        <v>0</v>
      </c>
      <c r="H848" s="52">
        <f t="shared" si="70"/>
        <v>0</v>
      </c>
      <c r="I848" s="48">
        <f>SUM(J848:BA848)</f>
        <v>0</v>
      </c>
    </row>
    <row r="849" spans="2:9" ht="12.75">
      <c r="B849" s="48"/>
      <c r="C849" s="48" t="s">
        <v>62</v>
      </c>
      <c r="D849" s="48"/>
      <c r="E849" s="48"/>
      <c r="F849" s="48"/>
      <c r="G849" s="40">
        <f>G784</f>
        <v>0</v>
      </c>
      <c r="H849" s="52">
        <f t="shared" si="70"/>
        <v>0</v>
      </c>
      <c r="I849" s="48">
        <f>SUM(J849:BA849)</f>
        <v>0</v>
      </c>
    </row>
    <row r="850" spans="2:9" ht="12.75">
      <c r="B850" s="48"/>
      <c r="C850" s="48" t="s">
        <v>63</v>
      </c>
      <c r="D850" s="48"/>
      <c r="E850" s="48"/>
      <c r="F850" s="48"/>
      <c r="G850" s="40">
        <f>G785</f>
        <v>0</v>
      </c>
      <c r="H850" s="52">
        <f t="shared" si="70"/>
        <v>0</v>
      </c>
      <c r="I850" s="48">
        <f>SUM(J850:BA850)</f>
        <v>0</v>
      </c>
    </row>
    <row r="851" spans="2:9" ht="12.75">
      <c r="B851" s="48"/>
      <c r="C851" s="48" t="s">
        <v>64</v>
      </c>
      <c r="D851" s="48"/>
      <c r="E851" s="48"/>
      <c r="F851" s="48"/>
      <c r="G851" s="40">
        <f>G786</f>
        <v>0</v>
      </c>
      <c r="H851" s="52">
        <f t="shared" si="70"/>
        <v>0</v>
      </c>
      <c r="I851" s="48">
        <f>SUM(J851:BA851)</f>
        <v>0</v>
      </c>
    </row>
    <row r="852" spans="2:9" ht="12.75">
      <c r="B852" s="48"/>
      <c r="C852" s="48" t="s">
        <v>60</v>
      </c>
      <c r="D852" s="48"/>
      <c r="E852" s="48"/>
      <c r="F852" s="48"/>
      <c r="G852" s="40">
        <f>G787</f>
        <v>0</v>
      </c>
      <c r="H852" s="52">
        <f t="shared" si="70"/>
        <v>0</v>
      </c>
      <c r="I852" s="48">
        <f>SUM(J852:BA852)</f>
        <v>0</v>
      </c>
    </row>
    <row r="853" spans="2:9" ht="12.75">
      <c r="B853" s="48"/>
      <c r="C853" s="48"/>
      <c r="D853" s="48"/>
      <c r="E853" s="48"/>
      <c r="F853" s="48"/>
      <c r="G853" s="35"/>
      <c r="H853" s="35"/>
      <c r="I853" s="48"/>
    </row>
    <row r="854" spans="2:9" ht="12.75">
      <c r="B854" s="48"/>
      <c r="C854" s="48"/>
      <c r="D854" s="48"/>
      <c r="E854" s="55" t="s">
        <v>115</v>
      </c>
      <c r="F854" s="48"/>
      <c r="G854" s="13">
        <f>G9</f>
        <v>0</v>
      </c>
      <c r="H854" s="13"/>
      <c r="I854" s="48"/>
    </row>
  </sheetData>
  <sheetProtection password="CB4F" sheet="1" objects="1" scenarios="1"/>
  <hyperlinks>
    <hyperlink ref="B75" location="'Living Expenses'!A5" display="Return to Budget"/>
    <hyperlink ref="B140" location="'Living Expenses'!A5" display="Return to Budget"/>
    <hyperlink ref="B205" location="'Living Expenses'!A5" display="Return to Budget"/>
    <hyperlink ref="B270" location="'Living Expenses'!A5" display="Return to Budget"/>
    <hyperlink ref="B335" location="'Living Expenses'!A5" display="Return to Budget"/>
    <hyperlink ref="B400" location="'Living Expenses'!A5" display="Return to Budget"/>
    <hyperlink ref="B465" location="'Living Expenses'!A5" display="Return to Budget"/>
    <hyperlink ref="B530" location="'Living Expenses'!A5" display="Return to Budget"/>
    <hyperlink ref="B595" location="'Living Expenses'!A5" display="Return to Budget"/>
    <hyperlink ref="B660" location="'Living Expenses'!A5" display="Return to Budget"/>
    <hyperlink ref="B725" location="'Living Expenses'!A5" display="Return to Budget"/>
    <hyperlink ref="B790" location="'Living Expenses'!A5" display="Return to Budget"/>
    <hyperlink ref="I26" location="'Living Expenses'!B79" display="'Living Expenses'!B79"/>
    <hyperlink ref="I28" location="'Living Expenses'!B274" display="'Living Expenses'!B274"/>
    <hyperlink ref="I30" location="'Living Expenses'!B469" display="'Living Expenses'!B469"/>
    <hyperlink ref="I32" location="'Living Expenses'!B664" display="'Living Expenses'!B664"/>
    <hyperlink ref="K26" location="'Living Expenses'!B144" display="'Living Expenses'!B144"/>
    <hyperlink ref="K28" location="'Living Expenses'!B339" display="'Living Expenses'!B339"/>
    <hyperlink ref="K30" location="'Living Expenses'!B534" display="'Living Expenses'!B534"/>
    <hyperlink ref="K32" location="'Living Expenses'!B729" display="'Living Expenses'!B729"/>
    <hyperlink ref="M26" location="'Living Expenses'!B209" display="'Living Expenses'!B209"/>
    <hyperlink ref="M28" location="'Living Expenses'!B404" display="'Living Expenses'!B404"/>
    <hyperlink ref="M30" location="'Living Expenses'!B599" display="'Living Expenses'!B599"/>
    <hyperlink ref="M32" location="'Living Expenses'!B794" display="'Living Expenses'!B794"/>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4:K150"/>
  <sheetViews>
    <sheetView showGridLines="0"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2.75"/>
  <cols>
    <col min="1" max="1" width="5.421875" style="4" customWidth="1"/>
    <col min="2" max="3" width="9.140625" style="4" customWidth="1"/>
    <col min="4" max="4" width="17.421875" style="4" customWidth="1"/>
    <col min="5" max="6" width="9.140625" style="4" customWidth="1"/>
    <col min="7" max="7" width="16.28125" style="4" customWidth="1"/>
    <col min="8" max="8" width="15.7109375" style="4" customWidth="1"/>
    <col min="9" max="11" width="9.140625" style="4" customWidth="1"/>
  </cols>
  <sheetData>
    <row r="2" ht="12.75"/>
    <row r="3" ht="12.75"/>
    <row r="4" spans="1:11" s="30" customFormat="1" ht="11.25">
      <c r="A4" s="26"/>
      <c r="B4" s="27"/>
      <c r="C4" s="26"/>
      <c r="D4" s="27"/>
      <c r="E4" s="28"/>
      <c r="F4" s="31"/>
      <c r="G4" s="27"/>
      <c r="H4" s="26"/>
      <c r="I4" s="29"/>
      <c r="K4" s="29"/>
    </row>
    <row r="5" ht="26.25">
      <c r="C5" s="5" t="s">
        <v>70</v>
      </c>
    </row>
    <row r="8" spans="4:8" ht="15.75">
      <c r="D8" s="6" t="s">
        <v>71</v>
      </c>
      <c r="H8" s="33">
        <f>'10-70-20 Plan'!E37</f>
        <v>0</v>
      </c>
    </row>
    <row r="9" spans="4:8" ht="15.75">
      <c r="D9" s="6" t="s">
        <v>90</v>
      </c>
      <c r="H9" s="3">
        <f>SUM(D21+D29+D37+D45+D53+D61+D69+D77+D85+D93+D101+D109+D117+D125+D133+D141+D149)</f>
        <v>2</v>
      </c>
    </row>
    <row r="10" spans="4:8" ht="15.75">
      <c r="D10" s="6" t="s">
        <v>91</v>
      </c>
      <c r="H10" s="3">
        <f>SUM(D22+D30+D38+D46+D54+D62+D70+D78+D86+D94+D102+D110+D118+D126+D134+D142+D150)</f>
        <v>2</v>
      </c>
    </row>
    <row r="11" spans="4:9" ht="15.75">
      <c r="D11" s="6" t="s">
        <v>92</v>
      </c>
      <c r="H11" s="3">
        <f>(H8-H10)</f>
        <v>-2</v>
      </c>
      <c r="I11" s="7"/>
    </row>
    <row r="15" ht="12.75">
      <c r="B15" s="69" t="s">
        <v>140</v>
      </c>
    </row>
    <row r="16" spans="2:7" ht="12.75">
      <c r="B16" s="4" t="s">
        <v>74</v>
      </c>
      <c r="D16" s="80"/>
      <c r="E16" s="80"/>
      <c r="F16" s="80"/>
      <c r="G16" s="80"/>
    </row>
    <row r="17" spans="2:7" ht="12.75">
      <c r="B17" s="4" t="s">
        <v>75</v>
      </c>
      <c r="D17" s="8"/>
      <c r="E17" s="9"/>
      <c r="F17" s="80"/>
      <c r="G17" s="80"/>
    </row>
    <row r="18" spans="2:7" ht="12.75">
      <c r="B18" s="4" t="s">
        <v>15</v>
      </c>
      <c r="D18" s="8"/>
      <c r="E18" s="9"/>
      <c r="F18" s="80"/>
      <c r="G18" s="80"/>
    </row>
    <row r="19" spans="2:7" ht="12.75">
      <c r="B19" s="4" t="s">
        <v>16</v>
      </c>
      <c r="D19" s="8"/>
      <c r="E19" s="9"/>
      <c r="F19" s="80"/>
      <c r="G19" s="80"/>
    </row>
    <row r="20" spans="2:7" ht="12.75">
      <c r="B20" s="4" t="s">
        <v>76</v>
      </c>
      <c r="D20" s="8"/>
      <c r="E20" s="9"/>
      <c r="F20" s="80"/>
      <c r="G20" s="80"/>
    </row>
    <row r="21" spans="2:7" ht="12.75">
      <c r="B21" s="4" t="s">
        <v>77</v>
      </c>
      <c r="D21" s="38"/>
      <c r="E21" s="80"/>
      <c r="F21" s="80"/>
      <c r="G21" s="80"/>
    </row>
    <row r="22" spans="2:7" ht="12.75">
      <c r="B22" s="4" t="s">
        <v>78</v>
      </c>
      <c r="D22" s="38"/>
      <c r="E22" s="80"/>
      <c r="F22" s="80"/>
      <c r="G22" s="80"/>
    </row>
    <row r="23" spans="4:7" ht="12.75">
      <c r="D23" s="81"/>
      <c r="E23" s="80"/>
      <c r="F23" s="80"/>
      <c r="G23" s="80"/>
    </row>
    <row r="24" spans="2:7" ht="12.75">
      <c r="B24" s="4" t="s">
        <v>89</v>
      </c>
      <c r="D24" s="80"/>
      <c r="E24" s="80"/>
      <c r="F24" s="80"/>
      <c r="G24" s="80"/>
    </row>
    <row r="25" spans="2:7" ht="12.75">
      <c r="B25" s="4" t="s">
        <v>75</v>
      </c>
      <c r="D25" s="8">
        <v>2</v>
      </c>
      <c r="E25" s="9"/>
      <c r="F25" s="80"/>
      <c r="G25" s="80"/>
    </row>
    <row r="26" spans="2:7" ht="12.75">
      <c r="B26" s="4" t="s">
        <v>15</v>
      </c>
      <c r="D26" s="67"/>
      <c r="E26" s="9"/>
      <c r="F26" s="80"/>
      <c r="G26" s="80"/>
    </row>
    <row r="27" spans="2:7" ht="12.75">
      <c r="B27" s="4" t="s">
        <v>16</v>
      </c>
      <c r="D27" s="8"/>
      <c r="E27" s="9"/>
      <c r="F27" s="80"/>
      <c r="G27" s="80"/>
    </row>
    <row r="28" spans="2:7" ht="12.75">
      <c r="B28" s="4" t="s">
        <v>76</v>
      </c>
      <c r="D28" s="8"/>
      <c r="E28" s="9"/>
      <c r="F28" s="80"/>
      <c r="G28" s="80"/>
    </row>
    <row r="29" spans="2:7" ht="12.75">
      <c r="B29" s="4" t="s">
        <v>77</v>
      </c>
      <c r="D29" s="38">
        <v>2</v>
      </c>
      <c r="E29" s="80"/>
      <c r="F29" s="80"/>
      <c r="G29" s="80"/>
    </row>
    <row r="30" spans="2:7" ht="12.75">
      <c r="B30" s="4" t="s">
        <v>78</v>
      </c>
      <c r="D30" s="38">
        <v>2</v>
      </c>
      <c r="E30" s="80"/>
      <c r="F30" s="80"/>
      <c r="G30" s="80"/>
    </row>
    <row r="31" spans="4:7" ht="12.75">
      <c r="D31" s="81"/>
      <c r="E31" s="80"/>
      <c r="F31" s="80"/>
      <c r="G31" s="80"/>
    </row>
    <row r="32" spans="2:7" ht="12.75">
      <c r="B32" s="4" t="s">
        <v>88</v>
      </c>
      <c r="D32" s="80"/>
      <c r="E32" s="80"/>
      <c r="F32" s="80"/>
      <c r="G32" s="80"/>
    </row>
    <row r="33" spans="2:7" ht="12.75">
      <c r="B33" s="4" t="s">
        <v>75</v>
      </c>
      <c r="D33" s="8"/>
      <c r="E33" s="9"/>
      <c r="F33" s="80"/>
      <c r="G33" s="80"/>
    </row>
    <row r="34" spans="2:7" ht="12.75">
      <c r="B34" s="4" t="s">
        <v>15</v>
      </c>
      <c r="D34" s="82"/>
      <c r="E34" s="9"/>
      <c r="F34" s="80"/>
      <c r="G34" s="80"/>
    </row>
    <row r="35" spans="2:7" ht="12.75">
      <c r="B35" s="4" t="s">
        <v>16</v>
      </c>
      <c r="D35" s="8"/>
      <c r="E35" s="9"/>
      <c r="F35" s="80"/>
      <c r="G35" s="80"/>
    </row>
    <row r="36" spans="2:7" ht="12.75">
      <c r="B36" s="4" t="s">
        <v>76</v>
      </c>
      <c r="D36" s="8"/>
      <c r="E36" s="9"/>
      <c r="F36" s="80"/>
      <c r="G36" s="80"/>
    </row>
    <row r="37" spans="2:7" ht="12.75">
      <c r="B37" s="4" t="s">
        <v>77</v>
      </c>
      <c r="D37" s="38"/>
      <c r="E37" s="80"/>
      <c r="F37" s="80"/>
      <c r="G37" s="80"/>
    </row>
    <row r="38" spans="2:7" ht="12.75">
      <c r="B38" s="4" t="s">
        <v>78</v>
      </c>
      <c r="D38" s="38"/>
      <c r="E38" s="80"/>
      <c r="F38" s="80"/>
      <c r="G38" s="80"/>
    </row>
    <row r="39" spans="4:7" ht="12.75">
      <c r="D39" s="81"/>
      <c r="E39" s="80"/>
      <c r="F39" s="80"/>
      <c r="G39" s="80"/>
    </row>
    <row r="40" spans="2:7" ht="12.75">
      <c r="B40" s="4" t="s">
        <v>87</v>
      </c>
      <c r="D40" s="80"/>
      <c r="E40" s="80"/>
      <c r="F40" s="80"/>
      <c r="G40" s="80"/>
    </row>
    <row r="41" spans="2:7" ht="12.75">
      <c r="B41" s="4" t="s">
        <v>75</v>
      </c>
      <c r="D41" s="8"/>
      <c r="E41" s="9"/>
      <c r="F41" s="80"/>
      <c r="G41" s="80"/>
    </row>
    <row r="42" spans="2:7" ht="12.75">
      <c r="B42" s="4" t="s">
        <v>15</v>
      </c>
      <c r="D42" s="82"/>
      <c r="E42" s="9"/>
      <c r="F42" s="80"/>
      <c r="G42" s="80"/>
    </row>
    <row r="43" spans="2:7" ht="12.75">
      <c r="B43" s="4" t="s">
        <v>16</v>
      </c>
      <c r="D43" s="8"/>
      <c r="E43" s="9"/>
      <c r="F43" s="80"/>
      <c r="G43" s="80"/>
    </row>
    <row r="44" spans="2:7" ht="12.75">
      <c r="B44" s="4" t="s">
        <v>76</v>
      </c>
      <c r="D44" s="8"/>
      <c r="E44" s="9"/>
      <c r="F44" s="80"/>
      <c r="G44" s="80"/>
    </row>
    <row r="45" spans="2:7" ht="12.75">
      <c r="B45" s="4" t="s">
        <v>77</v>
      </c>
      <c r="D45" s="38"/>
      <c r="E45" s="80"/>
      <c r="F45" s="80"/>
      <c r="G45" s="80"/>
    </row>
    <row r="46" spans="2:7" ht="12.75">
      <c r="B46" s="4" t="s">
        <v>78</v>
      </c>
      <c r="D46" s="38"/>
      <c r="E46" s="80"/>
      <c r="F46" s="80"/>
      <c r="G46" s="80"/>
    </row>
    <row r="47" spans="4:7" ht="12.75">
      <c r="D47" s="81"/>
      <c r="E47" s="80"/>
      <c r="F47" s="80"/>
      <c r="G47" s="80"/>
    </row>
    <row r="48" spans="2:7" ht="12.75">
      <c r="B48" s="4" t="s">
        <v>86</v>
      </c>
      <c r="D48" s="80"/>
      <c r="E48" s="80"/>
      <c r="F48" s="80"/>
      <c r="G48" s="80"/>
    </row>
    <row r="49" spans="2:7" ht="12.75">
      <c r="B49" s="4" t="s">
        <v>75</v>
      </c>
      <c r="D49" s="8"/>
      <c r="E49" s="9"/>
      <c r="F49" s="80"/>
      <c r="G49" s="80"/>
    </row>
    <row r="50" spans="2:7" ht="12.75">
      <c r="B50" s="4" t="s">
        <v>15</v>
      </c>
      <c r="D50" s="82"/>
      <c r="E50" s="9"/>
      <c r="F50" s="80"/>
      <c r="G50" s="80"/>
    </row>
    <row r="51" spans="2:7" ht="12.75">
      <c r="B51" s="4" t="s">
        <v>16</v>
      </c>
      <c r="D51" s="8"/>
      <c r="E51" s="9"/>
      <c r="F51" s="80"/>
      <c r="G51" s="80"/>
    </row>
    <row r="52" spans="2:7" ht="12.75">
      <c r="B52" s="4" t="s">
        <v>76</v>
      </c>
      <c r="D52" s="8"/>
      <c r="E52" s="9"/>
      <c r="F52" s="80"/>
      <c r="G52" s="80"/>
    </row>
    <row r="53" spans="2:7" ht="12.75">
      <c r="B53" s="4" t="s">
        <v>77</v>
      </c>
      <c r="D53" s="38"/>
      <c r="E53" s="80"/>
      <c r="F53" s="80"/>
      <c r="G53" s="80"/>
    </row>
    <row r="54" spans="2:7" ht="12.75">
      <c r="B54" s="4" t="s">
        <v>78</v>
      </c>
      <c r="D54" s="38"/>
      <c r="E54" s="80"/>
      <c r="F54" s="80"/>
      <c r="G54" s="80"/>
    </row>
    <row r="55" spans="4:7" ht="12.75">
      <c r="D55" s="81"/>
      <c r="E55" s="80"/>
      <c r="F55" s="80"/>
      <c r="G55" s="80"/>
    </row>
    <row r="56" spans="2:7" ht="12.75">
      <c r="B56" s="4" t="s">
        <v>85</v>
      </c>
      <c r="D56" s="80"/>
      <c r="E56" s="80"/>
      <c r="F56" s="80"/>
      <c r="G56" s="80"/>
    </row>
    <row r="57" spans="2:7" ht="12.75">
      <c r="B57" s="4" t="s">
        <v>75</v>
      </c>
      <c r="D57" s="8"/>
      <c r="E57" s="9"/>
      <c r="F57" s="80"/>
      <c r="G57" s="80"/>
    </row>
    <row r="58" spans="2:7" ht="12.75">
      <c r="B58" s="4" t="s">
        <v>15</v>
      </c>
      <c r="D58" s="82"/>
      <c r="E58" s="9"/>
      <c r="F58" s="80"/>
      <c r="G58" s="80"/>
    </row>
    <row r="59" spans="2:7" ht="12.75">
      <c r="B59" s="4" t="s">
        <v>16</v>
      </c>
      <c r="D59" s="8"/>
      <c r="E59" s="9"/>
      <c r="F59" s="80"/>
      <c r="G59" s="80"/>
    </row>
    <row r="60" spans="2:7" ht="12.75">
      <c r="B60" s="4" t="s">
        <v>76</v>
      </c>
      <c r="D60" s="8"/>
      <c r="E60" s="9"/>
      <c r="F60" s="80"/>
      <c r="G60" s="80"/>
    </row>
    <row r="61" spans="2:7" ht="12.75">
      <c r="B61" s="4" t="s">
        <v>77</v>
      </c>
      <c r="D61" s="38"/>
      <c r="E61" s="80"/>
      <c r="F61" s="80"/>
      <c r="G61" s="80"/>
    </row>
    <row r="62" spans="2:7" ht="12.75">
      <c r="B62" s="4" t="s">
        <v>78</v>
      </c>
      <c r="D62" s="38"/>
      <c r="E62" s="80"/>
      <c r="F62" s="80"/>
      <c r="G62" s="80"/>
    </row>
    <row r="63" spans="4:7" ht="12.75">
      <c r="D63" s="81"/>
      <c r="E63" s="80"/>
      <c r="F63" s="80"/>
      <c r="G63" s="80"/>
    </row>
    <row r="64" spans="2:7" ht="12.75">
      <c r="B64" s="4" t="s">
        <v>84</v>
      </c>
      <c r="D64" s="80"/>
      <c r="E64" s="80"/>
      <c r="F64" s="80"/>
      <c r="G64" s="80"/>
    </row>
    <row r="65" spans="2:7" ht="12.75">
      <c r="B65" s="4" t="s">
        <v>75</v>
      </c>
      <c r="D65" s="8"/>
      <c r="E65" s="9"/>
      <c r="F65" s="80"/>
      <c r="G65" s="80"/>
    </row>
    <row r="66" spans="2:7" ht="12.75">
      <c r="B66" s="4" t="s">
        <v>15</v>
      </c>
      <c r="D66" s="82"/>
      <c r="E66" s="9"/>
      <c r="F66" s="80"/>
      <c r="G66" s="80"/>
    </row>
    <row r="67" spans="2:7" ht="12.75">
      <c r="B67" s="4" t="s">
        <v>16</v>
      </c>
      <c r="D67" s="8"/>
      <c r="E67" s="9"/>
      <c r="F67" s="80"/>
      <c r="G67" s="80"/>
    </row>
    <row r="68" spans="2:7" ht="12.75">
      <c r="B68" s="4" t="s">
        <v>76</v>
      </c>
      <c r="D68" s="8"/>
      <c r="E68" s="9"/>
      <c r="F68" s="80"/>
      <c r="G68" s="80"/>
    </row>
    <row r="69" spans="2:7" ht="12.75">
      <c r="B69" s="4" t="s">
        <v>77</v>
      </c>
      <c r="D69" s="38"/>
      <c r="E69" s="80"/>
      <c r="F69" s="80"/>
      <c r="G69" s="80"/>
    </row>
    <row r="70" spans="2:7" ht="12.75">
      <c r="B70" s="4" t="s">
        <v>78</v>
      </c>
      <c r="D70" s="38"/>
      <c r="E70" s="80"/>
      <c r="F70" s="80"/>
      <c r="G70" s="80"/>
    </row>
    <row r="71" spans="4:7" ht="12.75">
      <c r="D71" s="81"/>
      <c r="E71" s="80"/>
      <c r="F71" s="80"/>
      <c r="G71" s="80"/>
    </row>
    <row r="72" spans="2:7" ht="12.75">
      <c r="B72" s="4" t="s">
        <v>83</v>
      </c>
      <c r="D72" s="80"/>
      <c r="E72" s="80"/>
      <c r="F72" s="80"/>
      <c r="G72" s="80"/>
    </row>
    <row r="73" spans="2:7" ht="12.75">
      <c r="B73" s="4" t="s">
        <v>75</v>
      </c>
      <c r="D73" s="8"/>
      <c r="E73" s="9"/>
      <c r="F73" s="80"/>
      <c r="G73" s="80"/>
    </row>
    <row r="74" spans="2:7" ht="12.75">
      <c r="B74" s="4" t="s">
        <v>15</v>
      </c>
      <c r="D74" s="82"/>
      <c r="E74" s="9"/>
      <c r="F74" s="80"/>
      <c r="G74" s="80"/>
    </row>
    <row r="75" spans="2:7" ht="12.75">
      <c r="B75" s="4" t="s">
        <v>16</v>
      </c>
      <c r="D75" s="8"/>
      <c r="E75" s="9"/>
      <c r="F75" s="80"/>
      <c r="G75" s="80"/>
    </row>
    <row r="76" spans="2:7" ht="12.75">
      <c r="B76" s="4" t="s">
        <v>76</v>
      </c>
      <c r="D76" s="8"/>
      <c r="E76" s="9"/>
      <c r="F76" s="80"/>
      <c r="G76" s="80"/>
    </row>
    <row r="77" spans="2:7" ht="12.75">
      <c r="B77" s="4" t="s">
        <v>77</v>
      </c>
      <c r="D77" s="38"/>
      <c r="E77" s="80"/>
      <c r="F77" s="80"/>
      <c r="G77" s="80"/>
    </row>
    <row r="78" spans="2:7" ht="12.75">
      <c r="B78" s="4" t="s">
        <v>78</v>
      </c>
      <c r="D78" s="38"/>
      <c r="E78" s="80"/>
      <c r="F78" s="80"/>
      <c r="G78" s="80"/>
    </row>
    <row r="79" spans="4:7" ht="12.75">
      <c r="D79" s="81"/>
      <c r="E79" s="80"/>
      <c r="F79" s="80"/>
      <c r="G79" s="80"/>
    </row>
    <row r="80" spans="2:7" ht="12.75">
      <c r="B80" s="4" t="s">
        <v>82</v>
      </c>
      <c r="D80" s="80"/>
      <c r="E80" s="80"/>
      <c r="F80" s="80"/>
      <c r="G80" s="80"/>
    </row>
    <row r="81" spans="2:7" ht="12.75">
      <c r="B81" s="4" t="s">
        <v>75</v>
      </c>
      <c r="D81" s="8"/>
      <c r="E81" s="9"/>
      <c r="F81" s="80"/>
      <c r="G81" s="80"/>
    </row>
    <row r="82" spans="2:7" ht="12.75">
      <c r="B82" s="4" t="s">
        <v>15</v>
      </c>
      <c r="D82" s="82"/>
      <c r="E82" s="9"/>
      <c r="F82" s="80"/>
      <c r="G82" s="80"/>
    </row>
    <row r="83" spans="2:7" ht="12.75">
      <c r="B83" s="4" t="s">
        <v>16</v>
      </c>
      <c r="D83" s="8"/>
      <c r="E83" s="9"/>
      <c r="F83" s="80"/>
      <c r="G83" s="80"/>
    </row>
    <row r="84" spans="2:7" ht="12.75">
      <c r="B84" s="4" t="s">
        <v>76</v>
      </c>
      <c r="D84" s="8"/>
      <c r="E84" s="9"/>
      <c r="F84" s="80"/>
      <c r="G84" s="80"/>
    </row>
    <row r="85" spans="2:7" ht="12.75">
      <c r="B85" s="4" t="s">
        <v>77</v>
      </c>
      <c r="D85" s="38"/>
      <c r="E85" s="80"/>
      <c r="F85" s="80"/>
      <c r="G85" s="80"/>
    </row>
    <row r="86" spans="2:7" ht="12.75">
      <c r="B86" s="4" t="s">
        <v>78</v>
      </c>
      <c r="D86" s="38"/>
      <c r="E86" s="80"/>
      <c r="F86" s="80"/>
      <c r="G86" s="80"/>
    </row>
    <row r="87" spans="4:7" ht="12.75">
      <c r="D87" s="81"/>
      <c r="E87" s="80"/>
      <c r="F87" s="80"/>
      <c r="G87" s="80"/>
    </row>
    <row r="88" spans="2:7" ht="12.75">
      <c r="B88" s="4" t="s">
        <v>81</v>
      </c>
      <c r="D88" s="80"/>
      <c r="E88" s="80"/>
      <c r="F88" s="80"/>
      <c r="G88" s="80"/>
    </row>
    <row r="89" spans="2:7" ht="12.75">
      <c r="B89" s="4" t="s">
        <v>75</v>
      </c>
      <c r="D89" s="8"/>
      <c r="E89" s="9"/>
      <c r="F89" s="80"/>
      <c r="G89" s="80"/>
    </row>
    <row r="90" spans="2:7" ht="12.75">
      <c r="B90" s="4" t="s">
        <v>15</v>
      </c>
      <c r="D90" s="82"/>
      <c r="E90" s="9"/>
      <c r="F90" s="80"/>
      <c r="G90" s="80"/>
    </row>
    <row r="91" spans="2:7" ht="12.75">
      <c r="B91" s="4" t="s">
        <v>16</v>
      </c>
      <c r="D91" s="8"/>
      <c r="E91" s="9"/>
      <c r="F91" s="80"/>
      <c r="G91" s="80"/>
    </row>
    <row r="92" spans="2:7" ht="12.75">
      <c r="B92" s="4" t="s">
        <v>76</v>
      </c>
      <c r="D92" s="10"/>
      <c r="E92" s="9"/>
      <c r="F92" s="80"/>
      <c r="G92" s="80"/>
    </row>
    <row r="93" spans="2:7" ht="12.75">
      <c r="B93" s="4" t="s">
        <v>77</v>
      </c>
      <c r="D93" s="38"/>
      <c r="E93" s="80"/>
      <c r="F93" s="80"/>
      <c r="G93" s="80"/>
    </row>
    <row r="94" spans="2:7" ht="12.75">
      <c r="B94" s="4" t="s">
        <v>78</v>
      </c>
      <c r="D94" s="38"/>
      <c r="E94" s="80"/>
      <c r="F94" s="80"/>
      <c r="G94" s="80"/>
    </row>
    <row r="95" spans="4:7" ht="12.75">
      <c r="D95" s="81"/>
      <c r="E95" s="80"/>
      <c r="F95" s="80"/>
      <c r="G95" s="80"/>
    </row>
    <row r="96" spans="2:7" ht="12.75">
      <c r="B96" s="4" t="s">
        <v>80</v>
      </c>
      <c r="D96" s="80"/>
      <c r="E96" s="80"/>
      <c r="F96" s="80"/>
      <c r="G96" s="80"/>
    </row>
    <row r="97" spans="2:7" ht="12.75">
      <c r="B97" s="4" t="s">
        <v>75</v>
      </c>
      <c r="D97" s="8"/>
      <c r="E97" s="9"/>
      <c r="F97" s="80"/>
      <c r="G97" s="80"/>
    </row>
    <row r="98" spans="2:7" ht="12.75">
      <c r="B98" s="4" t="s">
        <v>15</v>
      </c>
      <c r="D98" s="82"/>
      <c r="E98" s="9"/>
      <c r="F98" s="80"/>
      <c r="G98" s="80"/>
    </row>
    <row r="99" spans="2:7" ht="12.75">
      <c r="B99" s="4" t="s">
        <v>16</v>
      </c>
      <c r="D99" s="8"/>
      <c r="E99" s="9"/>
      <c r="F99" s="80"/>
      <c r="G99" s="80"/>
    </row>
    <row r="100" spans="2:7" ht="12.75">
      <c r="B100" s="4" t="s">
        <v>76</v>
      </c>
      <c r="D100" s="8"/>
      <c r="E100" s="9"/>
      <c r="F100" s="80"/>
      <c r="G100" s="80"/>
    </row>
    <row r="101" spans="2:7" ht="12.75">
      <c r="B101" s="4" t="s">
        <v>77</v>
      </c>
      <c r="D101" s="38"/>
      <c r="E101" s="80"/>
      <c r="F101" s="80"/>
      <c r="G101" s="80"/>
    </row>
    <row r="102" spans="2:7" ht="12.75">
      <c r="B102" s="4" t="s">
        <v>78</v>
      </c>
      <c r="D102" s="38"/>
      <c r="E102" s="80"/>
      <c r="F102" s="80"/>
      <c r="G102" s="80"/>
    </row>
    <row r="103" spans="4:7" ht="12.75">
      <c r="D103" s="81"/>
      <c r="E103" s="80"/>
      <c r="F103" s="80"/>
      <c r="G103" s="80"/>
    </row>
    <row r="104" spans="2:7" ht="12.75">
      <c r="B104" s="4" t="s">
        <v>79</v>
      </c>
      <c r="D104" s="80"/>
      <c r="E104" s="80"/>
      <c r="F104" s="80"/>
      <c r="G104" s="80"/>
    </row>
    <row r="105" spans="2:7" ht="12.75">
      <c r="B105" s="4" t="s">
        <v>75</v>
      </c>
      <c r="D105" s="8"/>
      <c r="E105" s="9"/>
      <c r="F105" s="80"/>
      <c r="G105" s="80"/>
    </row>
    <row r="106" spans="2:7" ht="12.75">
      <c r="B106" s="4" t="s">
        <v>15</v>
      </c>
      <c r="D106" s="82"/>
      <c r="E106" s="9"/>
      <c r="F106" s="80"/>
      <c r="G106" s="80"/>
    </row>
    <row r="107" spans="2:7" ht="12.75">
      <c r="B107" s="4" t="s">
        <v>16</v>
      </c>
      <c r="D107" s="8"/>
      <c r="E107" s="9"/>
      <c r="F107" s="80"/>
      <c r="G107" s="80"/>
    </row>
    <row r="108" spans="2:7" ht="12.75">
      <c r="B108" s="4" t="s">
        <v>76</v>
      </c>
      <c r="D108" s="8"/>
      <c r="E108" s="9"/>
      <c r="F108" s="80"/>
      <c r="G108" s="80"/>
    </row>
    <row r="109" spans="2:7" ht="12.75">
      <c r="B109" s="4" t="s">
        <v>77</v>
      </c>
      <c r="D109" s="38"/>
      <c r="E109" s="80"/>
      <c r="F109" s="80"/>
      <c r="G109" s="80"/>
    </row>
    <row r="110" spans="2:7" ht="12.75">
      <c r="B110" s="4" t="s">
        <v>78</v>
      </c>
      <c r="D110" s="38"/>
      <c r="E110" s="80"/>
      <c r="F110" s="80"/>
      <c r="G110" s="80"/>
    </row>
    <row r="112" spans="2:5" ht="12.75">
      <c r="B112" s="4" t="s">
        <v>181</v>
      </c>
      <c r="D112" s="80"/>
      <c r="E112" s="80"/>
    </row>
    <row r="113" spans="2:5" ht="12.75">
      <c r="B113" s="4" t="s">
        <v>75</v>
      </c>
      <c r="D113" s="8"/>
      <c r="E113" s="9"/>
    </row>
    <row r="114" spans="2:5" ht="12.75">
      <c r="B114" s="4" t="s">
        <v>15</v>
      </c>
      <c r="D114" s="82"/>
      <c r="E114" s="9"/>
    </row>
    <row r="115" spans="2:5" ht="12.75">
      <c r="B115" s="4" t="s">
        <v>16</v>
      </c>
      <c r="D115" s="8"/>
      <c r="E115" s="9"/>
    </row>
    <row r="116" spans="2:5" ht="12.75">
      <c r="B116" s="4" t="s">
        <v>76</v>
      </c>
      <c r="D116" s="8"/>
      <c r="E116" s="9"/>
    </row>
    <row r="117" spans="2:5" ht="12.75">
      <c r="B117" s="4" t="s">
        <v>77</v>
      </c>
      <c r="D117" s="38"/>
      <c r="E117" s="80"/>
    </row>
    <row r="118" spans="2:5" ht="12.75">
      <c r="B118" s="4" t="s">
        <v>78</v>
      </c>
      <c r="D118" s="38"/>
      <c r="E118" s="80"/>
    </row>
    <row r="120" spans="2:5" ht="12.75">
      <c r="B120" s="4" t="s">
        <v>182</v>
      </c>
      <c r="D120" s="80"/>
      <c r="E120" s="80"/>
    </row>
    <row r="121" spans="2:5" ht="12.75">
      <c r="B121" s="4" t="s">
        <v>75</v>
      </c>
      <c r="D121" s="8"/>
      <c r="E121" s="9"/>
    </row>
    <row r="122" spans="2:5" ht="12.75">
      <c r="B122" s="4" t="s">
        <v>15</v>
      </c>
      <c r="D122" s="82"/>
      <c r="E122" s="9"/>
    </row>
    <row r="123" spans="2:5" ht="12.75">
      <c r="B123" s="4" t="s">
        <v>16</v>
      </c>
      <c r="D123" s="8"/>
      <c r="E123" s="9"/>
    </row>
    <row r="124" spans="2:5" ht="12.75">
      <c r="B124" s="4" t="s">
        <v>76</v>
      </c>
      <c r="D124" s="8"/>
      <c r="E124" s="9"/>
    </row>
    <row r="125" spans="2:5" ht="12.75">
      <c r="B125" s="4" t="s">
        <v>77</v>
      </c>
      <c r="D125" s="38"/>
      <c r="E125" s="80"/>
    </row>
    <row r="126" spans="2:5" ht="12.75">
      <c r="B126" s="4" t="s">
        <v>78</v>
      </c>
      <c r="D126" s="38"/>
      <c r="E126" s="80"/>
    </row>
    <row r="128" spans="2:5" ht="12.75">
      <c r="B128" s="4" t="s">
        <v>183</v>
      </c>
      <c r="D128" s="80"/>
      <c r="E128" s="80"/>
    </row>
    <row r="129" spans="2:5" ht="12.75">
      <c r="B129" s="4" t="s">
        <v>75</v>
      </c>
      <c r="D129" s="8"/>
      <c r="E129" s="9"/>
    </row>
    <row r="130" spans="2:5" ht="12.75">
      <c r="B130" s="4" t="s">
        <v>15</v>
      </c>
      <c r="D130" s="82"/>
      <c r="E130" s="9"/>
    </row>
    <row r="131" spans="2:5" ht="12.75">
      <c r="B131" s="4" t="s">
        <v>16</v>
      </c>
      <c r="D131" s="8"/>
      <c r="E131" s="9"/>
    </row>
    <row r="132" spans="2:5" ht="12.75">
      <c r="B132" s="4" t="s">
        <v>76</v>
      </c>
      <c r="D132" s="8"/>
      <c r="E132" s="9"/>
    </row>
    <row r="133" spans="2:5" ht="12.75">
      <c r="B133" s="4" t="s">
        <v>77</v>
      </c>
      <c r="D133" s="38"/>
      <c r="E133" s="80"/>
    </row>
    <row r="134" spans="2:5" ht="12.75">
      <c r="B134" s="4" t="s">
        <v>78</v>
      </c>
      <c r="D134" s="38"/>
      <c r="E134" s="80"/>
    </row>
    <row r="136" spans="2:5" ht="12.75">
      <c r="B136" s="4" t="s">
        <v>184</v>
      </c>
      <c r="D136" s="80"/>
      <c r="E136" s="80"/>
    </row>
    <row r="137" spans="2:5" ht="12.75">
      <c r="B137" s="4" t="s">
        <v>75</v>
      </c>
      <c r="D137" s="8"/>
      <c r="E137" s="9"/>
    </row>
    <row r="138" spans="2:5" ht="12.75">
      <c r="B138" s="4" t="s">
        <v>15</v>
      </c>
      <c r="D138" s="82"/>
      <c r="E138" s="9"/>
    </row>
    <row r="139" spans="2:5" ht="12.75">
      <c r="B139" s="4" t="s">
        <v>16</v>
      </c>
      <c r="D139" s="8"/>
      <c r="E139" s="9"/>
    </row>
    <row r="140" spans="2:5" ht="12.75">
      <c r="B140" s="4" t="s">
        <v>76</v>
      </c>
      <c r="D140" s="8"/>
      <c r="E140" s="9"/>
    </row>
    <row r="141" spans="2:5" ht="12.75">
      <c r="B141" s="4" t="s">
        <v>77</v>
      </c>
      <c r="D141" s="38"/>
      <c r="E141" s="80"/>
    </row>
    <row r="142" spans="2:5" ht="12.75">
      <c r="B142" s="4" t="s">
        <v>78</v>
      </c>
      <c r="D142" s="38"/>
      <c r="E142" s="80"/>
    </row>
    <row r="144" spans="2:5" ht="12.75">
      <c r="B144" s="4" t="s">
        <v>185</v>
      </c>
      <c r="D144" s="80"/>
      <c r="E144" s="80"/>
    </row>
    <row r="145" spans="2:5" ht="12.75">
      <c r="B145" s="4" t="s">
        <v>75</v>
      </c>
      <c r="D145" s="8"/>
      <c r="E145" s="9"/>
    </row>
    <row r="146" spans="2:5" ht="12.75">
      <c r="B146" s="4" t="s">
        <v>15</v>
      </c>
      <c r="D146" s="82"/>
      <c r="E146" s="9"/>
    </row>
    <row r="147" spans="2:5" ht="12.75">
      <c r="B147" s="4" t="s">
        <v>16</v>
      </c>
      <c r="D147" s="8"/>
      <c r="E147" s="9"/>
    </row>
    <row r="148" spans="2:5" ht="12.75">
      <c r="B148" s="4" t="s">
        <v>76</v>
      </c>
      <c r="D148" s="8"/>
      <c r="E148" s="9"/>
    </row>
    <row r="149" spans="2:5" ht="12.75">
      <c r="B149" s="4" t="s">
        <v>77</v>
      </c>
      <c r="D149" s="38"/>
      <c r="E149" s="80"/>
    </row>
    <row r="150" spans="2:5" ht="12.75">
      <c r="B150" s="4" t="s">
        <v>78</v>
      </c>
      <c r="D150" s="38"/>
      <c r="E150" s="80"/>
    </row>
  </sheetData>
  <sheetProtection password="CB4F" sheet="1" objects="1" scenarios="1"/>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5:J29"/>
  <sheetViews>
    <sheetView showGridLines="0"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2.75"/>
  <cols>
    <col min="1" max="2" width="3.00390625" style="4" customWidth="1"/>
    <col min="3" max="3" width="13.7109375" style="4" customWidth="1"/>
    <col min="4" max="4" width="9.140625" style="4" customWidth="1"/>
    <col min="5" max="5" width="16.7109375" style="4" customWidth="1"/>
    <col min="6" max="6" width="12.140625" style="4" customWidth="1"/>
    <col min="7" max="7" width="17.8515625" style="4" customWidth="1"/>
    <col min="8" max="8" width="6.8515625" style="4" customWidth="1"/>
    <col min="9" max="9" width="13.28125" style="4" customWidth="1"/>
    <col min="11" max="11" width="20.00390625" style="0" customWidth="1"/>
    <col min="13" max="13" width="22.00390625" style="0" customWidth="1"/>
    <col min="14" max="14" width="21.421875" style="0" customWidth="1"/>
  </cols>
  <sheetData>
    <row r="2" ht="12.75"/>
    <row r="3" ht="12.75"/>
    <row r="4" ht="12.75"/>
    <row r="5" ht="26.25">
      <c r="C5" s="5" t="s">
        <v>93</v>
      </c>
    </row>
    <row r="6" ht="15.75">
      <c r="C6" s="6" t="s">
        <v>94</v>
      </c>
    </row>
    <row r="7" ht="15.75">
      <c r="C7" s="6" t="s">
        <v>95</v>
      </c>
    </row>
    <row r="8" ht="15.75">
      <c r="C8" s="6" t="s">
        <v>96</v>
      </c>
    </row>
    <row r="10" spans="3:6" ht="12.75">
      <c r="C10" s="12" t="s">
        <v>99</v>
      </c>
      <c r="F10" s="16">
        <f>'Debt Repayment'!H10</f>
        <v>2</v>
      </c>
    </row>
    <row r="11" spans="3:6" ht="12.75">
      <c r="C11" s="12" t="s">
        <v>100</v>
      </c>
      <c r="F11" s="16">
        <f>'10-70-20 Plan'!E37</f>
        <v>0</v>
      </c>
    </row>
    <row r="12" spans="3:7" ht="12.75">
      <c r="C12" s="12" t="s">
        <v>66</v>
      </c>
      <c r="F12" s="16">
        <f>(F11-F10)</f>
        <v>-2</v>
      </c>
      <c r="G12" s="7"/>
    </row>
    <row r="14" ht="12.75">
      <c r="C14" s="12" t="s">
        <v>97</v>
      </c>
    </row>
    <row r="16" spans="3:9" ht="12.75">
      <c r="C16" s="12" t="s">
        <v>98</v>
      </c>
      <c r="E16" s="12" t="s">
        <v>77</v>
      </c>
      <c r="G16" s="12" t="s">
        <v>78</v>
      </c>
      <c r="I16" s="12" t="s">
        <v>139</v>
      </c>
    </row>
    <row r="17" spans="2:10" ht="12.75">
      <c r="B17" s="4">
        <v>1</v>
      </c>
      <c r="C17" s="68">
        <f>'Debt Repayment'!D17</f>
        <v>0</v>
      </c>
      <c r="D17" s="68"/>
      <c r="E17" s="40">
        <f>'Debt Repayment'!D21</f>
        <v>0</v>
      </c>
      <c r="G17" s="40">
        <f>'Debt Repayment'!D22</f>
        <v>0</v>
      </c>
      <c r="I17" s="39">
        <f>(F12+G17)</f>
        <v>-2</v>
      </c>
      <c r="J17" t="s">
        <v>141</v>
      </c>
    </row>
    <row r="18" spans="2:10" ht="12.75">
      <c r="B18" s="4">
        <v>2</v>
      </c>
      <c r="C18" s="68">
        <f>'Debt Repayment'!D25</f>
        <v>2</v>
      </c>
      <c r="D18" s="68"/>
      <c r="E18" s="40">
        <f>'Debt Repayment'!D29</f>
        <v>2</v>
      </c>
      <c r="G18" s="40">
        <f>'Debt Repayment'!D30</f>
        <v>2</v>
      </c>
      <c r="I18" s="39">
        <f>(I17+G18)</f>
        <v>0</v>
      </c>
      <c r="J18" t="s">
        <v>142</v>
      </c>
    </row>
    <row r="19" spans="2:10" ht="12.75">
      <c r="B19" s="4">
        <v>3</v>
      </c>
      <c r="C19" s="68">
        <f>'Debt Repayment'!D33</f>
        <v>0</v>
      </c>
      <c r="D19" s="68"/>
      <c r="E19" s="40">
        <f>'Debt Repayment'!D37</f>
        <v>0</v>
      </c>
      <c r="G19" s="40">
        <f>'Debt Repayment'!D38</f>
        <v>0</v>
      </c>
      <c r="I19" s="39">
        <f aca="true" t="shared" si="0" ref="I19:I28">(I18+G19)</f>
        <v>0</v>
      </c>
      <c r="J19" t="s">
        <v>143</v>
      </c>
    </row>
    <row r="20" spans="2:10" ht="12.75">
      <c r="B20" s="4">
        <v>4</v>
      </c>
      <c r="C20" s="68">
        <f>'Debt Repayment'!D41</f>
        <v>0</v>
      </c>
      <c r="D20" s="68"/>
      <c r="E20" s="40">
        <f>'Debt Repayment'!D45</f>
        <v>0</v>
      </c>
      <c r="G20" s="40">
        <f>'Debt Repayment'!D46</f>
        <v>0</v>
      </c>
      <c r="I20" s="39">
        <f t="shared" si="0"/>
        <v>0</v>
      </c>
      <c r="J20" t="s">
        <v>145</v>
      </c>
    </row>
    <row r="21" spans="2:10" ht="12.75">
      <c r="B21" s="4">
        <v>5</v>
      </c>
      <c r="C21" s="68">
        <f>'Debt Repayment'!D49</f>
        <v>0</v>
      </c>
      <c r="D21" s="68"/>
      <c r="E21" s="40">
        <f>'Debt Repayment'!D53</f>
        <v>0</v>
      </c>
      <c r="G21" s="40">
        <f>'Debt Repayment'!D54</f>
        <v>0</v>
      </c>
      <c r="I21" s="39">
        <f t="shared" si="0"/>
        <v>0</v>
      </c>
      <c r="J21" t="s">
        <v>144</v>
      </c>
    </row>
    <row r="22" spans="2:10" ht="12.75">
      <c r="B22" s="4">
        <v>6</v>
      </c>
      <c r="C22" s="68">
        <f>'Debt Repayment'!D57</f>
        <v>0</v>
      </c>
      <c r="D22" s="68"/>
      <c r="E22" s="40">
        <f>'Debt Repayment'!D61</f>
        <v>0</v>
      </c>
      <c r="G22" s="40">
        <f>'Debt Repayment'!D62</f>
        <v>0</v>
      </c>
      <c r="I22" s="39">
        <f t="shared" si="0"/>
        <v>0</v>
      </c>
      <c r="J22" t="s">
        <v>146</v>
      </c>
    </row>
    <row r="23" spans="2:10" ht="12.75">
      <c r="B23" s="4">
        <v>7</v>
      </c>
      <c r="C23" s="68">
        <f>'Debt Repayment'!D65</f>
        <v>0</v>
      </c>
      <c r="D23" s="68"/>
      <c r="E23" s="40">
        <f>'Debt Repayment'!D69</f>
        <v>0</v>
      </c>
      <c r="G23" s="40">
        <f>'Debt Repayment'!D70</f>
        <v>0</v>
      </c>
      <c r="I23" s="39">
        <f t="shared" si="0"/>
        <v>0</v>
      </c>
      <c r="J23" t="s">
        <v>147</v>
      </c>
    </row>
    <row r="24" spans="2:10" ht="12.75">
      <c r="B24" s="4">
        <v>8</v>
      </c>
      <c r="C24" s="68">
        <f>'Debt Repayment'!D73</f>
        <v>0</v>
      </c>
      <c r="D24" s="68"/>
      <c r="E24" s="40">
        <f>'Debt Repayment'!D77</f>
        <v>0</v>
      </c>
      <c r="G24" s="40">
        <f>'Debt Repayment'!D78</f>
        <v>0</v>
      </c>
      <c r="I24" s="39">
        <f t="shared" si="0"/>
        <v>0</v>
      </c>
      <c r="J24" t="s">
        <v>148</v>
      </c>
    </row>
    <row r="25" spans="2:10" ht="12.75">
      <c r="B25" s="4">
        <v>9</v>
      </c>
      <c r="C25" s="83">
        <f>'Debt Repayment'!D81</f>
        <v>0</v>
      </c>
      <c r="D25" s="68"/>
      <c r="E25" s="40">
        <f>'Debt Repayment'!D85</f>
        <v>0</v>
      </c>
      <c r="G25" s="40">
        <f>'Debt Repayment'!D86</f>
        <v>0</v>
      </c>
      <c r="I25" s="39">
        <f t="shared" si="0"/>
        <v>0</v>
      </c>
      <c r="J25" t="s">
        <v>149</v>
      </c>
    </row>
    <row r="26" spans="2:10" ht="12.75">
      <c r="B26" s="4">
        <v>10</v>
      </c>
      <c r="C26" s="68">
        <f>'Debt Repayment'!D89</f>
        <v>0</v>
      </c>
      <c r="D26" s="68"/>
      <c r="E26" s="40">
        <f>'Debt Repayment'!D93</f>
        <v>0</v>
      </c>
      <c r="G26" s="40">
        <f>'Debt Repayment'!D94</f>
        <v>0</v>
      </c>
      <c r="I26" s="39">
        <f t="shared" si="0"/>
        <v>0</v>
      </c>
      <c r="J26" t="s">
        <v>150</v>
      </c>
    </row>
    <row r="27" spans="2:10" ht="12.75">
      <c r="B27" s="4">
        <v>11</v>
      </c>
      <c r="C27" s="68">
        <f>'Debt Repayment'!D97</f>
        <v>0</v>
      </c>
      <c r="D27" s="68"/>
      <c r="E27" s="40">
        <f>'Debt Repayment'!D101</f>
        <v>0</v>
      </c>
      <c r="G27" s="40">
        <f>'Debt Repayment'!D102</f>
        <v>0</v>
      </c>
      <c r="I27" s="39">
        <f t="shared" si="0"/>
        <v>0</v>
      </c>
      <c r="J27" t="s">
        <v>151</v>
      </c>
    </row>
    <row r="28" spans="2:10" ht="12.75">
      <c r="B28" s="4">
        <v>12</v>
      </c>
      <c r="C28" s="68">
        <f>'Debt Repayment'!D105</f>
        <v>0</v>
      </c>
      <c r="D28" s="68"/>
      <c r="E28" s="40">
        <f>'Debt Repayment'!D109</f>
        <v>0</v>
      </c>
      <c r="G28" s="40">
        <f>'Debt Repayment'!D110</f>
        <v>0</v>
      </c>
      <c r="I28" s="39">
        <f t="shared" si="0"/>
        <v>0</v>
      </c>
      <c r="J28" t="s">
        <v>152</v>
      </c>
    </row>
    <row r="29" spans="4:7" ht="12.75">
      <c r="D29" s="12" t="s">
        <v>115</v>
      </c>
      <c r="E29" s="16">
        <f>SUM(E17:E28)</f>
        <v>2</v>
      </c>
      <c r="F29" s="12"/>
      <c r="G29" s="16">
        <f>SUM(G17:G28)</f>
        <v>2</v>
      </c>
    </row>
  </sheetData>
  <sheetProtection password="CB4F" sheet="1" objects="1" scenarios="1"/>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5:G33"/>
  <sheetViews>
    <sheetView showGridLines="0"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2.75"/>
  <cols>
    <col min="1" max="1" width="5.421875" style="4" customWidth="1"/>
    <col min="2" max="2" width="25.140625" style="4" customWidth="1"/>
    <col min="3" max="3" width="13.140625" style="11" customWidth="1"/>
    <col min="4" max="4" width="4.57421875" style="4" customWidth="1"/>
    <col min="5" max="5" width="14.140625" style="11" customWidth="1"/>
    <col min="6" max="6" width="4.28125" style="4" customWidth="1"/>
    <col min="7" max="7" width="16.421875" style="11" customWidth="1"/>
    <col min="8" max="8" width="5.421875" style="4" customWidth="1"/>
    <col min="9" max="9" width="19.140625" style="0" customWidth="1"/>
  </cols>
  <sheetData>
    <row r="2" ht="12.75"/>
    <row r="3" ht="12.75"/>
    <row r="4" ht="12.75"/>
    <row r="5" ht="26.25">
      <c r="B5" s="5" t="s">
        <v>101</v>
      </c>
    </row>
    <row r="6" ht="15.75">
      <c r="B6" s="6" t="s">
        <v>102</v>
      </c>
    </row>
    <row r="7" ht="15.75">
      <c r="B7" s="6" t="s">
        <v>103</v>
      </c>
    </row>
    <row r="8" ht="15.75">
      <c r="B8" s="6" t="s">
        <v>104</v>
      </c>
    </row>
    <row r="11" spans="2:5" ht="12.75">
      <c r="B11" s="12" t="s">
        <v>105</v>
      </c>
      <c r="E11" s="13">
        <f>'Debt Repayment'!H10</f>
        <v>2</v>
      </c>
    </row>
    <row r="12" spans="2:5" ht="12.75">
      <c r="B12" s="12" t="s">
        <v>100</v>
      </c>
      <c r="E12" s="13">
        <f>'10-70-20 Plan'!E37</f>
        <v>0</v>
      </c>
    </row>
    <row r="13" spans="2:6" ht="12.75">
      <c r="B13" s="12" t="s">
        <v>66</v>
      </c>
      <c r="E13" s="13">
        <f>(E12-E11)</f>
        <v>-2</v>
      </c>
      <c r="F13" s="7"/>
    </row>
    <row r="15" spans="2:7" ht="12.75">
      <c r="B15" s="14" t="s">
        <v>98</v>
      </c>
      <c r="C15" s="15" t="s">
        <v>77</v>
      </c>
      <c r="E15" s="15" t="s">
        <v>106</v>
      </c>
      <c r="G15" s="15" t="s">
        <v>107</v>
      </c>
    </row>
    <row r="16" spans="1:7" ht="12.75">
      <c r="A16" s="4">
        <v>1</v>
      </c>
      <c r="B16" s="68">
        <f>'Debt Repayment'!D17</f>
        <v>0</v>
      </c>
      <c r="C16" s="40">
        <f>'Debt Repayment'!D21</f>
        <v>0</v>
      </c>
      <c r="E16" s="42">
        <f>(C16/C33)</f>
        <v>0</v>
      </c>
      <c r="G16" s="40">
        <f>PRODUCT(E12,E16)</f>
        <v>0</v>
      </c>
    </row>
    <row r="17" spans="1:7" ht="12.75">
      <c r="A17" s="4">
        <v>2</v>
      </c>
      <c r="B17" s="68">
        <f>'Debt Repayment'!D25</f>
        <v>2</v>
      </c>
      <c r="C17" s="40">
        <f>'Debt Repayment'!D29</f>
        <v>2</v>
      </c>
      <c r="E17" s="42">
        <f>(C17/C33)</f>
        <v>1</v>
      </c>
      <c r="G17" s="40">
        <f>PRODUCT(E12,E17)</f>
        <v>0</v>
      </c>
    </row>
    <row r="18" spans="1:7" ht="12.75">
      <c r="A18" s="4">
        <v>3</v>
      </c>
      <c r="B18" s="68">
        <f>'Debt Repayment'!D33</f>
        <v>0</v>
      </c>
      <c r="C18" s="40">
        <f>'Debt Repayment'!D37</f>
        <v>0</v>
      </c>
      <c r="E18" s="42">
        <f>(C18/C33)</f>
        <v>0</v>
      </c>
      <c r="G18" s="40">
        <f>PRODUCT(E12,E18)</f>
        <v>0</v>
      </c>
    </row>
    <row r="19" spans="1:7" ht="12.75">
      <c r="A19" s="4">
        <v>4</v>
      </c>
      <c r="B19" s="68">
        <f>'Debt Repayment'!D41</f>
        <v>0</v>
      </c>
      <c r="C19" s="40">
        <f>'Debt Repayment'!D45</f>
        <v>0</v>
      </c>
      <c r="E19" s="42">
        <f>(C19/C33)</f>
        <v>0</v>
      </c>
      <c r="G19" s="40">
        <f>PRODUCT(E12,E19)</f>
        <v>0</v>
      </c>
    </row>
    <row r="20" spans="1:7" ht="12.75">
      <c r="A20" s="4">
        <v>5</v>
      </c>
      <c r="B20" s="68">
        <f>'Debt Repayment'!D49</f>
        <v>0</v>
      </c>
      <c r="C20" s="40">
        <f>'Debt Repayment'!D53</f>
        <v>0</v>
      </c>
      <c r="E20" s="42">
        <f>(C20/C33)</f>
        <v>0</v>
      </c>
      <c r="G20" s="40">
        <f>PRODUCT(E12,E20)</f>
        <v>0</v>
      </c>
    </row>
    <row r="21" spans="1:7" ht="12.75">
      <c r="A21" s="4">
        <v>6</v>
      </c>
      <c r="B21" s="68">
        <f>'Debt Repayment'!D57</f>
        <v>0</v>
      </c>
      <c r="C21" s="40">
        <f>'Debt Repayment'!D61</f>
        <v>0</v>
      </c>
      <c r="E21" s="42">
        <f>(C21/C33)</f>
        <v>0</v>
      </c>
      <c r="G21" s="40">
        <f>PRODUCT(E12,E21)</f>
        <v>0</v>
      </c>
    </row>
    <row r="22" spans="1:7" ht="12.75">
      <c r="A22" s="4">
        <v>7</v>
      </c>
      <c r="B22" s="68">
        <f>'Debt Repayment'!D65</f>
        <v>0</v>
      </c>
      <c r="C22" s="40">
        <f>'Debt Repayment'!D69</f>
        <v>0</v>
      </c>
      <c r="E22" s="42">
        <f>(C22/C33)</f>
        <v>0</v>
      </c>
      <c r="G22" s="40">
        <f>PRODUCT(E12,E22)</f>
        <v>0</v>
      </c>
    </row>
    <row r="23" spans="1:7" ht="12.75">
      <c r="A23" s="4">
        <v>8</v>
      </c>
      <c r="B23" s="68">
        <f>'Debt Repayment'!D73</f>
        <v>0</v>
      </c>
      <c r="C23" s="40">
        <f>'Debt Repayment'!D77</f>
        <v>0</v>
      </c>
      <c r="E23" s="42">
        <f>(C23/C33)</f>
        <v>0</v>
      </c>
      <c r="G23" s="40">
        <f>PRODUCT(E12,E23)</f>
        <v>0</v>
      </c>
    </row>
    <row r="24" spans="1:7" ht="12.75">
      <c r="A24" s="4">
        <v>9</v>
      </c>
      <c r="B24" s="68">
        <f>'Debt Repayment'!D81</f>
        <v>0</v>
      </c>
      <c r="C24" s="40">
        <f>'Debt Repayment'!D85</f>
        <v>0</v>
      </c>
      <c r="E24" s="42">
        <f>(C24/C33)</f>
        <v>0</v>
      </c>
      <c r="G24" s="40">
        <f>PRODUCT(E12,E24)</f>
        <v>0</v>
      </c>
    </row>
    <row r="25" spans="1:7" ht="12.75">
      <c r="A25" s="4">
        <v>10</v>
      </c>
      <c r="B25" s="68">
        <f>'Debt Repayment'!D89</f>
        <v>0</v>
      </c>
      <c r="C25" s="40">
        <f>'Debt Repayment'!D93</f>
        <v>0</v>
      </c>
      <c r="E25" s="42">
        <f>(C25/C33)</f>
        <v>0</v>
      </c>
      <c r="G25" s="40">
        <f>PRODUCT(E12,E25)</f>
        <v>0</v>
      </c>
    </row>
    <row r="26" spans="1:7" ht="12.75">
      <c r="A26" s="4">
        <v>11</v>
      </c>
      <c r="B26" s="68">
        <f>'Debt Repayment'!D97</f>
        <v>0</v>
      </c>
      <c r="C26" s="40">
        <f>'Debt Repayment'!D101</f>
        <v>0</v>
      </c>
      <c r="E26" s="42">
        <f>(C26/C33)</f>
        <v>0</v>
      </c>
      <c r="G26" s="40">
        <f>PRODUCT(E12,E26)</f>
        <v>0</v>
      </c>
    </row>
    <row r="27" spans="1:7" ht="12.75">
      <c r="A27" s="4">
        <v>12</v>
      </c>
      <c r="B27" s="68">
        <f>'Debt Repayment'!D105</f>
        <v>0</v>
      </c>
      <c r="C27" s="40">
        <f>'Debt Repayment'!D109</f>
        <v>0</v>
      </c>
      <c r="E27" s="42">
        <f>(C27/C33)</f>
        <v>0</v>
      </c>
      <c r="G27" s="40">
        <f>PRODUCT(E12,E27)</f>
        <v>0</v>
      </c>
    </row>
    <row r="28" spans="1:7" ht="12.75">
      <c r="A28" s="4">
        <v>13</v>
      </c>
      <c r="B28" s="68">
        <f>'Debt Repayment'!D113</f>
        <v>0</v>
      </c>
      <c r="C28" s="40">
        <f>'Debt Repayment'!D117</f>
        <v>0</v>
      </c>
      <c r="E28" s="42">
        <f>(C28/C33)</f>
        <v>0</v>
      </c>
      <c r="G28" s="40">
        <f>PRODUCT(E12,E28)</f>
        <v>0</v>
      </c>
    </row>
    <row r="29" spans="1:7" ht="12.75">
      <c r="A29" s="4">
        <v>14</v>
      </c>
      <c r="B29" s="68">
        <f>'Debt Repayment'!D121</f>
        <v>0</v>
      </c>
      <c r="C29" s="40">
        <f>'Debt Repayment'!D125</f>
        <v>0</v>
      </c>
      <c r="E29" s="42">
        <f>(C29/C33)</f>
        <v>0</v>
      </c>
      <c r="G29" s="40">
        <f>PRODUCT(E12,E29)</f>
        <v>0</v>
      </c>
    </row>
    <row r="30" spans="1:7" ht="12.75">
      <c r="A30" s="4">
        <v>15</v>
      </c>
      <c r="B30" s="68">
        <f>'Debt Repayment'!D129</f>
        <v>0</v>
      </c>
      <c r="C30" s="40">
        <f>'Debt Repayment'!D133</f>
        <v>0</v>
      </c>
      <c r="E30" s="42">
        <f>(C30/C33)</f>
        <v>0</v>
      </c>
      <c r="G30" s="40">
        <f>PRODUCT(E12,E30)</f>
        <v>0</v>
      </c>
    </row>
    <row r="31" spans="1:7" ht="12.75">
      <c r="A31" s="4">
        <v>16</v>
      </c>
      <c r="B31" s="83">
        <f>'Debt Repayment'!D137</f>
        <v>0</v>
      </c>
      <c r="C31" s="40">
        <f>'Debt Repayment'!D141</f>
        <v>0</v>
      </c>
      <c r="E31" s="42">
        <f>(C31/C33)</f>
        <v>0</v>
      </c>
      <c r="G31" s="40">
        <f>PRODUCT(E12,E31)</f>
        <v>0</v>
      </c>
    </row>
    <row r="32" spans="1:7" ht="12.75">
      <c r="A32" s="4">
        <v>17</v>
      </c>
      <c r="B32" s="68">
        <f>'Debt Repayment'!D145</f>
        <v>0</v>
      </c>
      <c r="C32" s="40">
        <f>'Debt Repayment'!D149</f>
        <v>0</v>
      </c>
      <c r="E32" s="42">
        <f>(C32/C33)</f>
        <v>0</v>
      </c>
      <c r="G32" s="40">
        <f>PRODUCT(E12,E32)</f>
        <v>0</v>
      </c>
    </row>
    <row r="33" spans="3:7" ht="12.75">
      <c r="C33" s="13">
        <f>SUM(C16:C32)</f>
        <v>2</v>
      </c>
      <c r="E33" s="43">
        <f>SUM(E16:E32)</f>
        <v>1</v>
      </c>
      <c r="G33" s="13">
        <f>SUM(G16:G32)</f>
        <v>0</v>
      </c>
    </row>
  </sheetData>
  <sheetProtection password="CB4F" sheet="1" objects="1" scenarios="1"/>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I692"/>
  <sheetViews>
    <sheetView showGridLines="0" zoomScalePageLayoutView="0" workbookViewId="0" topLeftCell="A1">
      <pane ySplit="12" topLeftCell="A13" activePane="bottomLeft" state="frozen"/>
      <selection pane="topLeft" activeCell="A1" sqref="A1"/>
      <selection pane="bottomLeft" activeCell="A1" sqref="A1"/>
    </sheetView>
  </sheetViews>
  <sheetFormatPr defaultColWidth="15.7109375" defaultRowHeight="19.5" customHeight="1"/>
  <cols>
    <col min="1" max="1" width="9.140625" style="0" customWidth="1"/>
    <col min="2" max="2" width="11.57421875" style="0" customWidth="1"/>
    <col min="3" max="3" width="11.140625" style="0" customWidth="1"/>
    <col min="4" max="4" width="30.28125" style="0" customWidth="1"/>
    <col min="5" max="5" width="11.8515625" style="0" customWidth="1"/>
    <col min="6" max="6" width="14.7109375" style="0" customWidth="1"/>
    <col min="7" max="7" width="15.7109375" style="0" customWidth="1"/>
    <col min="8" max="8" width="10.28125" style="175" customWidth="1"/>
  </cols>
  <sheetData>
    <row r="1" ht="8.25" customHeight="1">
      <c r="H1" s="177"/>
    </row>
    <row r="2" ht="10.5" customHeight="1">
      <c r="H2" s="177"/>
    </row>
    <row r="3" ht="20.25" customHeight="1">
      <c r="H3" s="177"/>
    </row>
    <row r="4" spans="2:8" ht="19.5" customHeight="1">
      <c r="B4" s="84"/>
      <c r="C4" s="84"/>
      <c r="D4" s="84"/>
      <c r="E4" s="154" t="s">
        <v>119</v>
      </c>
      <c r="F4" s="155">
        <f>(F606-E606)</f>
        <v>0</v>
      </c>
      <c r="G4" s="84"/>
      <c r="H4" s="177"/>
    </row>
    <row r="5" spans="1:8" ht="24.75" customHeight="1">
      <c r="A5" s="84"/>
      <c r="B5" s="192" t="s">
        <v>157</v>
      </c>
      <c r="C5" s="193"/>
      <c r="D5" s="193"/>
      <c r="E5" s="193"/>
      <c r="F5" s="193"/>
      <c r="G5" s="193"/>
      <c r="H5" s="178"/>
    </row>
    <row r="6" spans="2:9" ht="15" customHeight="1">
      <c r="B6" s="162" t="s">
        <v>112</v>
      </c>
      <c r="C6" s="85"/>
      <c r="D6" s="86"/>
      <c r="E6" s="87"/>
      <c r="F6" s="87"/>
      <c r="G6" s="87"/>
      <c r="H6" s="177"/>
      <c r="I6" s="170"/>
    </row>
    <row r="7" spans="2:8" ht="12.75" customHeight="1">
      <c r="B7" s="163" t="s">
        <v>15</v>
      </c>
      <c r="C7" s="47"/>
      <c r="D7" s="88"/>
      <c r="E7" s="87"/>
      <c r="F7" s="87"/>
      <c r="G7" s="87"/>
      <c r="H7" s="177"/>
    </row>
    <row r="8" spans="2:8" ht="13.5" customHeight="1">
      <c r="B8" s="163" t="s">
        <v>16</v>
      </c>
      <c r="C8" s="47"/>
      <c r="D8" s="88"/>
      <c r="E8" s="87"/>
      <c r="F8" s="87"/>
      <c r="G8" s="87"/>
      <c r="H8" s="177"/>
    </row>
    <row r="9" spans="2:8" ht="13.5" customHeight="1">
      <c r="B9" s="162" t="s">
        <v>17</v>
      </c>
      <c r="C9" s="85"/>
      <c r="D9" s="86"/>
      <c r="E9" s="87"/>
      <c r="F9" s="87"/>
      <c r="G9" s="87"/>
      <c r="H9" s="177"/>
    </row>
    <row r="10" spans="1:8" ht="28.5" customHeight="1" thickBot="1">
      <c r="A10" s="84"/>
      <c r="B10" s="194" t="s">
        <v>177</v>
      </c>
      <c r="C10" s="194"/>
      <c r="D10" s="194"/>
      <c r="E10" s="194"/>
      <c r="F10" s="194"/>
      <c r="G10" s="194"/>
      <c r="H10" s="178"/>
    </row>
    <row r="11" spans="2:8" ht="15.75" customHeight="1" thickBot="1">
      <c r="B11" s="195" t="s">
        <v>158</v>
      </c>
      <c r="C11" s="197" t="s">
        <v>113</v>
      </c>
      <c r="D11" s="195" t="s">
        <v>159</v>
      </c>
      <c r="E11" s="199" t="s">
        <v>160</v>
      </c>
      <c r="F11" s="195" t="s">
        <v>161</v>
      </c>
      <c r="G11" s="89" t="s">
        <v>119</v>
      </c>
      <c r="H11" s="179" t="s">
        <v>179</v>
      </c>
    </row>
    <row r="12" spans="2:8" ht="12" customHeight="1" thickBot="1">
      <c r="B12" s="196"/>
      <c r="C12" s="198"/>
      <c r="D12" s="196"/>
      <c r="E12" s="200"/>
      <c r="F12" s="196"/>
      <c r="G12" s="90"/>
      <c r="H12" s="180" t="s">
        <v>180</v>
      </c>
    </row>
    <row r="13" spans="2:8" ht="19.5" customHeight="1">
      <c r="B13" s="91"/>
      <c r="C13" s="92"/>
      <c r="D13" s="93" t="s">
        <v>108</v>
      </c>
      <c r="E13" s="94"/>
      <c r="F13" s="95"/>
      <c r="G13" s="171">
        <f aca="true" t="shared" si="0" ref="G13:G76">IF(AND(ISBLANK(E13),ISBLANK(F13)),"",G12-E13+F13)</f>
      </c>
      <c r="H13" s="181"/>
    </row>
    <row r="14" spans="2:8" ht="19.5" customHeight="1">
      <c r="B14" s="96"/>
      <c r="C14" s="97"/>
      <c r="D14" s="96"/>
      <c r="E14" s="98"/>
      <c r="F14" s="99"/>
      <c r="G14" s="172">
        <f t="shared" si="0"/>
      </c>
      <c r="H14" s="182"/>
    </row>
    <row r="15" spans="2:8" ht="19.5" customHeight="1">
      <c r="B15" s="100"/>
      <c r="C15" s="101"/>
      <c r="D15" s="100"/>
      <c r="E15" s="102"/>
      <c r="F15" s="103"/>
      <c r="G15" s="171">
        <f t="shared" si="0"/>
      </c>
      <c r="H15" s="183"/>
    </row>
    <row r="16" spans="2:8" ht="19.5" customHeight="1">
      <c r="B16" s="104"/>
      <c r="C16" s="105"/>
      <c r="D16" s="104"/>
      <c r="E16" s="106"/>
      <c r="F16" s="107"/>
      <c r="G16" s="172">
        <f t="shared" si="0"/>
      </c>
      <c r="H16" s="184"/>
    </row>
    <row r="17" spans="2:8" ht="19.5" customHeight="1">
      <c r="B17" s="100"/>
      <c r="C17" s="101"/>
      <c r="D17" s="100"/>
      <c r="E17" s="102"/>
      <c r="F17" s="103"/>
      <c r="G17" s="173">
        <f t="shared" si="0"/>
      </c>
      <c r="H17" s="183"/>
    </row>
    <row r="18" spans="2:8" ht="19.5" customHeight="1">
      <c r="B18" s="104"/>
      <c r="C18" s="105"/>
      <c r="D18" s="104"/>
      <c r="E18" s="106"/>
      <c r="F18" s="107"/>
      <c r="G18" s="174">
        <f t="shared" si="0"/>
      </c>
      <c r="H18" s="184"/>
    </row>
    <row r="19" spans="2:8" ht="19.5" customHeight="1">
      <c r="B19" s="100"/>
      <c r="C19" s="101"/>
      <c r="D19" s="100"/>
      <c r="E19" s="102"/>
      <c r="F19" s="103"/>
      <c r="G19" s="173">
        <f t="shared" si="0"/>
      </c>
      <c r="H19" s="183"/>
    </row>
    <row r="20" spans="2:8" ht="19.5" customHeight="1">
      <c r="B20" s="104"/>
      <c r="C20" s="105"/>
      <c r="D20" s="104"/>
      <c r="E20" s="106"/>
      <c r="F20" s="107"/>
      <c r="G20" s="174">
        <f t="shared" si="0"/>
      </c>
      <c r="H20" s="184"/>
    </row>
    <row r="21" spans="2:8" ht="19.5" customHeight="1">
      <c r="B21" s="100"/>
      <c r="C21" s="101"/>
      <c r="D21" s="100"/>
      <c r="E21" s="102"/>
      <c r="F21" s="103"/>
      <c r="G21" s="173">
        <f t="shared" si="0"/>
      </c>
      <c r="H21" s="183"/>
    </row>
    <row r="22" spans="2:8" ht="19.5" customHeight="1">
      <c r="B22" s="104"/>
      <c r="C22" s="105"/>
      <c r="D22" s="104"/>
      <c r="E22" s="106"/>
      <c r="F22" s="107"/>
      <c r="G22" s="174">
        <f t="shared" si="0"/>
      </c>
      <c r="H22" s="184"/>
    </row>
    <row r="23" spans="2:8" ht="19.5" customHeight="1">
      <c r="B23" s="100"/>
      <c r="C23" s="101"/>
      <c r="D23" s="100"/>
      <c r="E23" s="102"/>
      <c r="F23" s="103"/>
      <c r="G23" s="173">
        <f t="shared" si="0"/>
      </c>
      <c r="H23" s="183"/>
    </row>
    <row r="24" spans="2:8" ht="19.5" customHeight="1">
      <c r="B24" s="104"/>
      <c r="C24" s="105"/>
      <c r="D24" s="104"/>
      <c r="E24" s="106"/>
      <c r="F24" s="107"/>
      <c r="G24" s="174">
        <f t="shared" si="0"/>
      </c>
      <c r="H24" s="184"/>
    </row>
    <row r="25" spans="2:8" ht="19.5" customHeight="1">
      <c r="B25" s="100"/>
      <c r="C25" s="101"/>
      <c r="D25" s="100"/>
      <c r="E25" s="102"/>
      <c r="F25" s="103"/>
      <c r="G25" s="173">
        <f t="shared" si="0"/>
      </c>
      <c r="H25" s="183"/>
    </row>
    <row r="26" spans="2:8" ht="19.5" customHeight="1">
      <c r="B26" s="104"/>
      <c r="C26" s="105"/>
      <c r="D26" s="104"/>
      <c r="E26" s="106"/>
      <c r="F26" s="107"/>
      <c r="G26" s="174">
        <f t="shared" si="0"/>
      </c>
      <c r="H26" s="184"/>
    </row>
    <row r="27" spans="2:8" ht="19.5" customHeight="1">
      <c r="B27" s="100"/>
      <c r="C27" s="101"/>
      <c r="D27" s="100"/>
      <c r="E27" s="102"/>
      <c r="F27" s="103"/>
      <c r="G27" s="173">
        <f t="shared" si="0"/>
      </c>
      <c r="H27" s="183"/>
    </row>
    <row r="28" spans="2:8" ht="19.5" customHeight="1">
      <c r="B28" s="104"/>
      <c r="C28" s="105"/>
      <c r="D28" s="104"/>
      <c r="E28" s="106"/>
      <c r="F28" s="107"/>
      <c r="G28" s="174">
        <f t="shared" si="0"/>
      </c>
      <c r="H28" s="184"/>
    </row>
    <row r="29" spans="2:8" ht="19.5" customHeight="1">
      <c r="B29" s="100"/>
      <c r="C29" s="101"/>
      <c r="D29" s="100"/>
      <c r="E29" s="102"/>
      <c r="F29" s="103"/>
      <c r="G29" s="173">
        <f t="shared" si="0"/>
      </c>
      <c r="H29" s="183"/>
    </row>
    <row r="30" spans="2:8" ht="19.5" customHeight="1">
      <c r="B30" s="104"/>
      <c r="C30" s="105"/>
      <c r="D30" s="104"/>
      <c r="E30" s="106"/>
      <c r="F30" s="107"/>
      <c r="G30" s="174">
        <f t="shared" si="0"/>
      </c>
      <c r="H30" s="184"/>
    </row>
    <row r="31" spans="2:8" ht="19.5" customHeight="1">
      <c r="B31" s="100"/>
      <c r="C31" s="101"/>
      <c r="D31" s="100"/>
      <c r="E31" s="102"/>
      <c r="F31" s="103"/>
      <c r="G31" s="173">
        <f t="shared" si="0"/>
      </c>
      <c r="H31" s="183"/>
    </row>
    <row r="32" spans="2:8" ht="19.5" customHeight="1">
      <c r="B32" s="104"/>
      <c r="C32" s="105"/>
      <c r="D32" s="104"/>
      <c r="E32" s="106"/>
      <c r="F32" s="107"/>
      <c r="G32" s="174">
        <f t="shared" si="0"/>
      </c>
      <c r="H32" s="184"/>
    </row>
    <row r="33" spans="2:8" ht="19.5" customHeight="1">
      <c r="B33" s="100"/>
      <c r="C33" s="101"/>
      <c r="D33" s="100"/>
      <c r="E33" s="102"/>
      <c r="F33" s="103"/>
      <c r="G33" s="173">
        <f t="shared" si="0"/>
      </c>
      <c r="H33" s="183"/>
    </row>
    <row r="34" spans="2:8" ht="19.5" customHeight="1">
      <c r="B34" s="104"/>
      <c r="C34" s="105"/>
      <c r="D34" s="104"/>
      <c r="E34" s="106"/>
      <c r="F34" s="107"/>
      <c r="G34" s="174">
        <f t="shared" si="0"/>
      </c>
      <c r="H34" s="184"/>
    </row>
    <row r="35" spans="2:8" ht="19.5" customHeight="1">
      <c r="B35" s="100"/>
      <c r="C35" s="101"/>
      <c r="D35" s="100"/>
      <c r="E35" s="102"/>
      <c r="F35" s="103"/>
      <c r="G35" s="173">
        <f t="shared" si="0"/>
      </c>
      <c r="H35" s="183"/>
    </row>
    <row r="36" spans="2:8" ht="19.5" customHeight="1">
      <c r="B36" s="104"/>
      <c r="C36" s="105"/>
      <c r="D36" s="104"/>
      <c r="E36" s="106"/>
      <c r="F36" s="107"/>
      <c r="G36" s="174">
        <f t="shared" si="0"/>
      </c>
      <c r="H36" s="184"/>
    </row>
    <row r="37" spans="2:8" ht="19.5" customHeight="1">
      <c r="B37" s="100"/>
      <c r="C37" s="101"/>
      <c r="D37" s="100"/>
      <c r="E37" s="102"/>
      <c r="F37" s="103"/>
      <c r="G37" s="173">
        <f t="shared" si="0"/>
      </c>
      <c r="H37" s="183"/>
    </row>
    <row r="38" spans="2:8" ht="19.5" customHeight="1">
      <c r="B38" s="104"/>
      <c r="C38" s="105"/>
      <c r="D38" s="104"/>
      <c r="E38" s="106"/>
      <c r="F38" s="107"/>
      <c r="G38" s="174">
        <f t="shared" si="0"/>
      </c>
      <c r="H38" s="184"/>
    </row>
    <row r="39" spans="2:8" ht="19.5" customHeight="1">
      <c r="B39" s="100"/>
      <c r="C39" s="101"/>
      <c r="D39" s="100"/>
      <c r="E39" s="102"/>
      <c r="F39" s="103"/>
      <c r="G39" s="173">
        <f t="shared" si="0"/>
      </c>
      <c r="H39" s="183"/>
    </row>
    <row r="40" spans="2:8" ht="19.5" customHeight="1">
      <c r="B40" s="104"/>
      <c r="C40" s="105"/>
      <c r="D40" s="104"/>
      <c r="E40" s="106"/>
      <c r="F40" s="107"/>
      <c r="G40" s="174">
        <f t="shared" si="0"/>
      </c>
      <c r="H40" s="184"/>
    </row>
    <row r="41" spans="2:8" ht="19.5" customHeight="1">
      <c r="B41" s="100"/>
      <c r="C41" s="101"/>
      <c r="D41" s="100"/>
      <c r="E41" s="102"/>
      <c r="F41" s="103"/>
      <c r="G41" s="173">
        <f t="shared" si="0"/>
      </c>
      <c r="H41" s="183"/>
    </row>
    <row r="42" spans="2:8" ht="19.5" customHeight="1">
      <c r="B42" s="104"/>
      <c r="C42" s="105"/>
      <c r="D42" s="104"/>
      <c r="E42" s="106"/>
      <c r="F42" s="107"/>
      <c r="G42" s="174">
        <f t="shared" si="0"/>
      </c>
      <c r="H42" s="184"/>
    </row>
    <row r="43" spans="2:8" ht="19.5" customHeight="1">
      <c r="B43" s="100"/>
      <c r="C43" s="101"/>
      <c r="D43" s="100"/>
      <c r="E43" s="102"/>
      <c r="F43" s="103"/>
      <c r="G43" s="173">
        <f t="shared" si="0"/>
      </c>
      <c r="H43" s="183"/>
    </row>
    <row r="44" spans="2:8" ht="19.5" customHeight="1">
      <c r="B44" s="104"/>
      <c r="C44" s="105"/>
      <c r="D44" s="104"/>
      <c r="E44" s="106"/>
      <c r="F44" s="107"/>
      <c r="G44" s="174">
        <f t="shared" si="0"/>
      </c>
      <c r="H44" s="184"/>
    </row>
    <row r="45" spans="2:8" ht="19.5" customHeight="1">
      <c r="B45" s="100"/>
      <c r="C45" s="101"/>
      <c r="D45" s="100"/>
      <c r="E45" s="102"/>
      <c r="F45" s="103"/>
      <c r="G45" s="173">
        <f t="shared" si="0"/>
      </c>
      <c r="H45" s="183"/>
    </row>
    <row r="46" spans="2:8" ht="19.5" customHeight="1">
      <c r="B46" s="104"/>
      <c r="C46" s="105"/>
      <c r="D46" s="104"/>
      <c r="E46" s="106"/>
      <c r="F46" s="107"/>
      <c r="G46" s="174">
        <f t="shared" si="0"/>
      </c>
      <c r="H46" s="184"/>
    </row>
    <row r="47" spans="2:8" ht="19.5" customHeight="1">
      <c r="B47" s="100"/>
      <c r="C47" s="101"/>
      <c r="D47" s="100"/>
      <c r="E47" s="102"/>
      <c r="F47" s="103"/>
      <c r="G47" s="173">
        <f t="shared" si="0"/>
      </c>
      <c r="H47" s="183"/>
    </row>
    <row r="48" spans="2:8" ht="19.5" customHeight="1">
      <c r="B48" s="104"/>
      <c r="C48" s="105"/>
      <c r="D48" s="104"/>
      <c r="E48" s="106"/>
      <c r="F48" s="107"/>
      <c r="G48" s="174">
        <f t="shared" si="0"/>
      </c>
      <c r="H48" s="184"/>
    </row>
    <row r="49" spans="2:8" ht="19.5" customHeight="1">
      <c r="B49" s="100"/>
      <c r="C49" s="101"/>
      <c r="D49" s="100"/>
      <c r="E49" s="102"/>
      <c r="F49" s="103"/>
      <c r="G49" s="173">
        <f t="shared" si="0"/>
      </c>
      <c r="H49" s="183"/>
    </row>
    <row r="50" spans="2:8" ht="19.5" customHeight="1">
      <c r="B50" s="104"/>
      <c r="C50" s="105"/>
      <c r="D50" s="104"/>
      <c r="E50" s="106"/>
      <c r="F50" s="107"/>
      <c r="G50" s="174">
        <f t="shared" si="0"/>
      </c>
      <c r="H50" s="184"/>
    </row>
    <row r="51" spans="2:8" ht="19.5" customHeight="1">
      <c r="B51" s="100"/>
      <c r="C51" s="101"/>
      <c r="D51" s="100"/>
      <c r="E51" s="102"/>
      <c r="F51" s="103"/>
      <c r="G51" s="173">
        <f t="shared" si="0"/>
      </c>
      <c r="H51" s="183"/>
    </row>
    <row r="52" spans="2:8" ht="19.5" customHeight="1">
      <c r="B52" s="104"/>
      <c r="C52" s="105"/>
      <c r="D52" s="104"/>
      <c r="E52" s="106"/>
      <c r="F52" s="107"/>
      <c r="G52" s="174">
        <f t="shared" si="0"/>
      </c>
      <c r="H52" s="184"/>
    </row>
    <row r="53" spans="2:8" ht="19.5" customHeight="1">
      <c r="B53" s="100"/>
      <c r="C53" s="101"/>
      <c r="D53" s="100"/>
      <c r="E53" s="102"/>
      <c r="F53" s="103"/>
      <c r="G53" s="173">
        <f t="shared" si="0"/>
      </c>
      <c r="H53" s="183"/>
    </row>
    <row r="54" spans="2:8" ht="19.5" customHeight="1">
      <c r="B54" s="104"/>
      <c r="C54" s="105"/>
      <c r="D54" s="104"/>
      <c r="E54" s="106"/>
      <c r="F54" s="107"/>
      <c r="G54" s="174">
        <f t="shared" si="0"/>
      </c>
      <c r="H54" s="184"/>
    </row>
    <row r="55" spans="2:8" ht="19.5" customHeight="1">
      <c r="B55" s="100"/>
      <c r="C55" s="101"/>
      <c r="D55" s="100"/>
      <c r="E55" s="102"/>
      <c r="F55" s="103"/>
      <c r="G55" s="173">
        <f t="shared" si="0"/>
      </c>
      <c r="H55" s="183"/>
    </row>
    <row r="56" spans="2:8" ht="19.5" customHeight="1">
      <c r="B56" s="104"/>
      <c r="C56" s="105"/>
      <c r="D56" s="104"/>
      <c r="E56" s="106"/>
      <c r="F56" s="107"/>
      <c r="G56" s="174">
        <f t="shared" si="0"/>
      </c>
      <c r="H56" s="184"/>
    </row>
    <row r="57" spans="2:8" ht="19.5" customHeight="1">
      <c r="B57" s="100"/>
      <c r="C57" s="101"/>
      <c r="D57" s="100"/>
      <c r="E57" s="102"/>
      <c r="F57" s="103"/>
      <c r="G57" s="173">
        <f t="shared" si="0"/>
      </c>
      <c r="H57" s="183"/>
    </row>
    <row r="58" spans="2:8" ht="19.5" customHeight="1">
      <c r="B58" s="104"/>
      <c r="C58" s="105"/>
      <c r="D58" s="104"/>
      <c r="E58" s="106"/>
      <c r="F58" s="107"/>
      <c r="G58" s="174">
        <f t="shared" si="0"/>
      </c>
      <c r="H58" s="184"/>
    </row>
    <row r="59" spans="2:8" ht="19.5" customHeight="1">
      <c r="B59" s="100"/>
      <c r="C59" s="101"/>
      <c r="D59" s="100"/>
      <c r="E59" s="102"/>
      <c r="F59" s="103"/>
      <c r="G59" s="173">
        <f t="shared" si="0"/>
      </c>
      <c r="H59" s="183"/>
    </row>
    <row r="60" spans="2:8" ht="19.5" customHeight="1">
      <c r="B60" s="104"/>
      <c r="C60" s="105"/>
      <c r="D60" s="104"/>
      <c r="E60" s="106"/>
      <c r="F60" s="107"/>
      <c r="G60" s="174">
        <f t="shared" si="0"/>
      </c>
      <c r="H60" s="184"/>
    </row>
    <row r="61" spans="2:8" ht="19.5" customHeight="1">
      <c r="B61" s="100"/>
      <c r="C61" s="101"/>
      <c r="D61" s="100"/>
      <c r="E61" s="102"/>
      <c r="F61" s="103"/>
      <c r="G61" s="173">
        <f t="shared" si="0"/>
      </c>
      <c r="H61" s="183"/>
    </row>
    <row r="62" spans="2:8" ht="19.5" customHeight="1">
      <c r="B62" s="104"/>
      <c r="C62" s="105"/>
      <c r="D62" s="104"/>
      <c r="E62" s="106"/>
      <c r="F62" s="107"/>
      <c r="G62" s="174">
        <f t="shared" si="0"/>
      </c>
      <c r="H62" s="184"/>
    </row>
    <row r="63" spans="2:8" ht="19.5" customHeight="1">
      <c r="B63" s="100"/>
      <c r="C63" s="101"/>
      <c r="D63" s="100"/>
      <c r="E63" s="102"/>
      <c r="F63" s="103"/>
      <c r="G63" s="173">
        <f t="shared" si="0"/>
      </c>
      <c r="H63" s="183"/>
    </row>
    <row r="64" spans="2:8" ht="19.5" customHeight="1">
      <c r="B64" s="104"/>
      <c r="C64" s="105"/>
      <c r="D64" s="104"/>
      <c r="E64" s="106"/>
      <c r="F64" s="107"/>
      <c r="G64" s="174">
        <f t="shared" si="0"/>
      </c>
      <c r="H64" s="184"/>
    </row>
    <row r="65" spans="2:8" ht="19.5" customHeight="1">
      <c r="B65" s="100"/>
      <c r="C65" s="101"/>
      <c r="D65" s="100"/>
      <c r="E65" s="102"/>
      <c r="F65" s="103"/>
      <c r="G65" s="173">
        <f t="shared" si="0"/>
      </c>
      <c r="H65" s="183"/>
    </row>
    <row r="66" spans="2:8" ht="19.5" customHeight="1">
      <c r="B66" s="104"/>
      <c r="C66" s="105"/>
      <c r="D66" s="104"/>
      <c r="E66" s="106"/>
      <c r="F66" s="107"/>
      <c r="G66" s="174">
        <f t="shared" si="0"/>
      </c>
      <c r="H66" s="184"/>
    </row>
    <row r="67" spans="2:8" ht="19.5" customHeight="1">
      <c r="B67" s="100"/>
      <c r="C67" s="101"/>
      <c r="D67" s="100"/>
      <c r="E67" s="102"/>
      <c r="F67" s="103"/>
      <c r="G67" s="173">
        <f t="shared" si="0"/>
      </c>
      <c r="H67" s="183"/>
    </row>
    <row r="68" spans="2:8" ht="19.5" customHeight="1">
      <c r="B68" s="104"/>
      <c r="C68" s="105"/>
      <c r="D68" s="104"/>
      <c r="E68" s="106"/>
      <c r="F68" s="107"/>
      <c r="G68" s="174">
        <f t="shared" si="0"/>
      </c>
      <c r="H68" s="184"/>
    </row>
    <row r="69" spans="2:8" ht="19.5" customHeight="1">
      <c r="B69" s="100"/>
      <c r="C69" s="101"/>
      <c r="D69" s="100"/>
      <c r="E69" s="102"/>
      <c r="F69" s="103"/>
      <c r="G69" s="173">
        <f t="shared" si="0"/>
      </c>
      <c r="H69" s="183"/>
    </row>
    <row r="70" spans="2:8" ht="19.5" customHeight="1">
      <c r="B70" s="104"/>
      <c r="C70" s="105"/>
      <c r="D70" s="104"/>
      <c r="E70" s="106"/>
      <c r="F70" s="107"/>
      <c r="G70" s="174">
        <f t="shared" si="0"/>
      </c>
      <c r="H70" s="184"/>
    </row>
    <row r="71" spans="2:8" ht="19.5" customHeight="1">
      <c r="B71" s="100"/>
      <c r="C71" s="101"/>
      <c r="D71" s="100"/>
      <c r="E71" s="102"/>
      <c r="F71" s="103"/>
      <c r="G71" s="173">
        <f t="shared" si="0"/>
      </c>
      <c r="H71" s="183"/>
    </row>
    <row r="72" spans="2:8" ht="19.5" customHeight="1">
      <c r="B72" s="104"/>
      <c r="C72" s="105"/>
      <c r="D72" s="104"/>
      <c r="E72" s="106"/>
      <c r="F72" s="107"/>
      <c r="G72" s="174">
        <f t="shared" si="0"/>
      </c>
      <c r="H72" s="184"/>
    </row>
    <row r="73" spans="2:8" ht="19.5" customHeight="1">
      <c r="B73" s="100"/>
      <c r="C73" s="101"/>
      <c r="D73" s="100"/>
      <c r="E73" s="102"/>
      <c r="F73" s="103"/>
      <c r="G73" s="173">
        <f t="shared" si="0"/>
      </c>
      <c r="H73" s="183"/>
    </row>
    <row r="74" spans="2:8" ht="19.5" customHeight="1">
      <c r="B74" s="104"/>
      <c r="C74" s="105"/>
      <c r="D74" s="104"/>
      <c r="E74" s="106"/>
      <c r="F74" s="107"/>
      <c r="G74" s="174">
        <f t="shared" si="0"/>
      </c>
      <c r="H74" s="184"/>
    </row>
    <row r="75" spans="2:8" ht="19.5" customHeight="1">
      <c r="B75" s="100"/>
      <c r="C75" s="101"/>
      <c r="D75" s="100"/>
      <c r="E75" s="102"/>
      <c r="F75" s="103"/>
      <c r="G75" s="173">
        <f t="shared" si="0"/>
      </c>
      <c r="H75" s="183"/>
    </row>
    <row r="76" spans="2:8" ht="19.5" customHeight="1">
      <c r="B76" s="104"/>
      <c r="C76" s="105"/>
      <c r="D76" s="104"/>
      <c r="E76" s="106"/>
      <c r="F76" s="107"/>
      <c r="G76" s="174">
        <f t="shared" si="0"/>
      </c>
      <c r="H76" s="184"/>
    </row>
    <row r="77" spans="2:8" ht="19.5" customHeight="1">
      <c r="B77" s="100"/>
      <c r="C77" s="101"/>
      <c r="D77" s="100"/>
      <c r="E77" s="102"/>
      <c r="F77" s="103"/>
      <c r="G77" s="173">
        <f aca="true" t="shared" si="1" ref="G77:G140">IF(AND(ISBLANK(E77),ISBLANK(F77)),"",G76-E77+F77)</f>
      </c>
      <c r="H77" s="183"/>
    </row>
    <row r="78" spans="2:8" ht="19.5" customHeight="1">
      <c r="B78" s="104"/>
      <c r="C78" s="105"/>
      <c r="D78" s="104"/>
      <c r="E78" s="106"/>
      <c r="F78" s="107"/>
      <c r="G78" s="174">
        <f t="shared" si="1"/>
      </c>
      <c r="H78" s="184"/>
    </row>
    <row r="79" spans="2:8" ht="19.5" customHeight="1">
      <c r="B79" s="100"/>
      <c r="C79" s="101"/>
      <c r="D79" s="100"/>
      <c r="E79" s="102"/>
      <c r="F79" s="103"/>
      <c r="G79" s="173">
        <f t="shared" si="1"/>
      </c>
      <c r="H79" s="183"/>
    </row>
    <row r="80" spans="2:8" ht="19.5" customHeight="1">
      <c r="B80" s="104"/>
      <c r="C80" s="105"/>
      <c r="D80" s="104"/>
      <c r="E80" s="106"/>
      <c r="F80" s="107"/>
      <c r="G80" s="174">
        <f t="shared" si="1"/>
      </c>
      <c r="H80" s="184"/>
    </row>
    <row r="81" spans="2:8" ht="19.5" customHeight="1">
      <c r="B81" s="100"/>
      <c r="C81" s="101"/>
      <c r="D81" s="100"/>
      <c r="E81" s="102"/>
      <c r="F81" s="103"/>
      <c r="G81" s="173">
        <f t="shared" si="1"/>
      </c>
      <c r="H81" s="183"/>
    </row>
    <row r="82" spans="2:8" ht="19.5" customHeight="1">
      <c r="B82" s="104"/>
      <c r="C82" s="105"/>
      <c r="D82" s="104"/>
      <c r="E82" s="106"/>
      <c r="F82" s="107"/>
      <c r="G82" s="174">
        <f t="shared" si="1"/>
      </c>
      <c r="H82" s="184"/>
    </row>
    <row r="83" spans="2:8" ht="19.5" customHeight="1">
      <c r="B83" s="100"/>
      <c r="C83" s="101"/>
      <c r="D83" s="100"/>
      <c r="E83" s="102"/>
      <c r="F83" s="103"/>
      <c r="G83" s="173">
        <f t="shared" si="1"/>
      </c>
      <c r="H83" s="183"/>
    </row>
    <row r="84" spans="2:8" ht="19.5" customHeight="1">
      <c r="B84" s="104"/>
      <c r="C84" s="105"/>
      <c r="D84" s="104"/>
      <c r="E84" s="106"/>
      <c r="F84" s="107"/>
      <c r="G84" s="174">
        <f t="shared" si="1"/>
      </c>
      <c r="H84" s="184"/>
    </row>
    <row r="85" spans="2:8" ht="19.5" customHeight="1">
      <c r="B85" s="100"/>
      <c r="C85" s="101"/>
      <c r="D85" s="100"/>
      <c r="E85" s="102"/>
      <c r="F85" s="103"/>
      <c r="G85" s="173">
        <f t="shared" si="1"/>
      </c>
      <c r="H85" s="183"/>
    </row>
    <row r="86" spans="2:8" ht="19.5" customHeight="1">
      <c r="B86" s="104"/>
      <c r="C86" s="105"/>
      <c r="D86" s="104"/>
      <c r="E86" s="106"/>
      <c r="F86" s="107"/>
      <c r="G86" s="174">
        <f t="shared" si="1"/>
      </c>
      <c r="H86" s="184"/>
    </row>
    <row r="87" spans="2:8" ht="19.5" customHeight="1">
      <c r="B87" s="100"/>
      <c r="C87" s="101"/>
      <c r="D87" s="100"/>
      <c r="E87" s="102"/>
      <c r="F87" s="103"/>
      <c r="G87" s="173">
        <f t="shared" si="1"/>
      </c>
      <c r="H87" s="183"/>
    </row>
    <row r="88" spans="2:8" ht="19.5" customHeight="1">
      <c r="B88" s="104"/>
      <c r="C88" s="105"/>
      <c r="D88" s="104"/>
      <c r="E88" s="106"/>
      <c r="F88" s="107"/>
      <c r="G88" s="174">
        <f t="shared" si="1"/>
      </c>
      <c r="H88" s="184"/>
    </row>
    <row r="89" spans="2:8" ht="19.5" customHeight="1">
      <c r="B89" s="100"/>
      <c r="C89" s="101"/>
      <c r="D89" s="100"/>
      <c r="E89" s="102"/>
      <c r="F89" s="103"/>
      <c r="G89" s="173">
        <f t="shared" si="1"/>
      </c>
      <c r="H89" s="183"/>
    </row>
    <row r="90" spans="2:8" ht="19.5" customHeight="1">
      <c r="B90" s="104"/>
      <c r="C90" s="105"/>
      <c r="D90" s="104"/>
      <c r="E90" s="106"/>
      <c r="F90" s="107"/>
      <c r="G90" s="174">
        <f t="shared" si="1"/>
      </c>
      <c r="H90" s="184"/>
    </row>
    <row r="91" spans="2:8" ht="19.5" customHeight="1">
      <c r="B91" s="100"/>
      <c r="C91" s="101"/>
      <c r="D91" s="100"/>
      <c r="E91" s="102"/>
      <c r="F91" s="103"/>
      <c r="G91" s="173">
        <f t="shared" si="1"/>
      </c>
      <c r="H91" s="183"/>
    </row>
    <row r="92" spans="2:8" ht="19.5" customHeight="1">
      <c r="B92" s="104"/>
      <c r="C92" s="105"/>
      <c r="D92" s="104"/>
      <c r="E92" s="106"/>
      <c r="F92" s="107"/>
      <c r="G92" s="174">
        <f t="shared" si="1"/>
      </c>
      <c r="H92" s="184"/>
    </row>
    <row r="93" spans="2:8" ht="19.5" customHeight="1">
      <c r="B93" s="100"/>
      <c r="C93" s="101"/>
      <c r="D93" s="100"/>
      <c r="E93" s="102"/>
      <c r="F93" s="103"/>
      <c r="G93" s="173">
        <f t="shared" si="1"/>
      </c>
      <c r="H93" s="183"/>
    </row>
    <row r="94" spans="2:8" ht="19.5" customHeight="1">
      <c r="B94" s="104"/>
      <c r="C94" s="105"/>
      <c r="D94" s="104"/>
      <c r="E94" s="106"/>
      <c r="F94" s="107"/>
      <c r="G94" s="174">
        <f t="shared" si="1"/>
      </c>
      <c r="H94" s="184"/>
    </row>
    <row r="95" spans="2:8" ht="19.5" customHeight="1">
      <c r="B95" s="100"/>
      <c r="C95" s="101"/>
      <c r="D95" s="100"/>
      <c r="E95" s="102"/>
      <c r="F95" s="103"/>
      <c r="G95" s="173">
        <f t="shared" si="1"/>
      </c>
      <c r="H95" s="183"/>
    </row>
    <row r="96" spans="2:8" ht="19.5" customHeight="1">
      <c r="B96" s="104"/>
      <c r="C96" s="105"/>
      <c r="D96" s="104"/>
      <c r="E96" s="106"/>
      <c r="F96" s="107"/>
      <c r="G96" s="174">
        <f t="shared" si="1"/>
      </c>
      <c r="H96" s="184"/>
    </row>
    <row r="97" spans="2:8" ht="19.5" customHeight="1">
      <c r="B97" s="100"/>
      <c r="C97" s="101"/>
      <c r="D97" s="100"/>
      <c r="E97" s="102"/>
      <c r="F97" s="103"/>
      <c r="G97" s="173">
        <f t="shared" si="1"/>
      </c>
      <c r="H97" s="183"/>
    </row>
    <row r="98" spans="2:8" ht="19.5" customHeight="1">
      <c r="B98" s="104"/>
      <c r="C98" s="105"/>
      <c r="D98" s="104"/>
      <c r="E98" s="106"/>
      <c r="F98" s="107"/>
      <c r="G98" s="174">
        <f t="shared" si="1"/>
      </c>
      <c r="H98" s="184"/>
    </row>
    <row r="99" spans="2:8" ht="19.5" customHeight="1">
      <c r="B99" s="100"/>
      <c r="C99" s="101"/>
      <c r="D99" s="100"/>
      <c r="E99" s="102"/>
      <c r="F99" s="103"/>
      <c r="G99" s="173">
        <f t="shared" si="1"/>
      </c>
      <c r="H99" s="183"/>
    </row>
    <row r="100" spans="2:8" ht="19.5" customHeight="1">
      <c r="B100" s="104"/>
      <c r="C100" s="105"/>
      <c r="D100" s="104"/>
      <c r="E100" s="106"/>
      <c r="F100" s="107"/>
      <c r="G100" s="174">
        <f t="shared" si="1"/>
      </c>
      <c r="H100" s="184"/>
    </row>
    <row r="101" spans="2:8" ht="19.5" customHeight="1">
      <c r="B101" s="100"/>
      <c r="C101" s="101"/>
      <c r="D101" s="100"/>
      <c r="E101" s="102"/>
      <c r="F101" s="103"/>
      <c r="G101" s="173">
        <f t="shared" si="1"/>
      </c>
      <c r="H101" s="183"/>
    </row>
    <row r="102" spans="2:8" ht="19.5" customHeight="1">
      <c r="B102" s="104"/>
      <c r="C102" s="105"/>
      <c r="D102" s="104"/>
      <c r="E102" s="106"/>
      <c r="F102" s="107"/>
      <c r="G102" s="174">
        <f t="shared" si="1"/>
      </c>
      <c r="H102" s="184"/>
    </row>
    <row r="103" spans="2:8" ht="19.5" customHeight="1">
      <c r="B103" s="100"/>
      <c r="C103" s="101"/>
      <c r="D103" s="100"/>
      <c r="E103" s="102"/>
      <c r="F103" s="103"/>
      <c r="G103" s="173">
        <f t="shared" si="1"/>
      </c>
      <c r="H103" s="183"/>
    </row>
    <row r="104" spans="2:8" ht="19.5" customHeight="1">
      <c r="B104" s="104"/>
      <c r="C104" s="105"/>
      <c r="D104" s="104"/>
      <c r="E104" s="106"/>
      <c r="F104" s="107"/>
      <c r="G104" s="174">
        <f t="shared" si="1"/>
      </c>
      <c r="H104" s="184"/>
    </row>
    <row r="105" spans="2:8" ht="19.5" customHeight="1">
      <c r="B105" s="100"/>
      <c r="C105" s="101"/>
      <c r="D105" s="100"/>
      <c r="E105" s="102"/>
      <c r="F105" s="103"/>
      <c r="G105" s="173">
        <f t="shared" si="1"/>
      </c>
      <c r="H105" s="183"/>
    </row>
    <row r="106" spans="2:8" ht="19.5" customHeight="1">
      <c r="B106" s="104"/>
      <c r="C106" s="105"/>
      <c r="D106" s="104"/>
      <c r="E106" s="106"/>
      <c r="F106" s="107"/>
      <c r="G106" s="174">
        <f t="shared" si="1"/>
      </c>
      <c r="H106" s="184"/>
    </row>
    <row r="107" spans="2:8" ht="19.5" customHeight="1">
      <c r="B107" s="100"/>
      <c r="C107" s="101"/>
      <c r="D107" s="100"/>
      <c r="E107" s="102"/>
      <c r="F107" s="103"/>
      <c r="G107" s="173">
        <f t="shared" si="1"/>
      </c>
      <c r="H107" s="183"/>
    </row>
    <row r="108" spans="2:8" ht="19.5" customHeight="1">
      <c r="B108" s="104"/>
      <c r="C108" s="105"/>
      <c r="D108" s="104"/>
      <c r="E108" s="106"/>
      <c r="F108" s="107"/>
      <c r="G108" s="174">
        <f t="shared" si="1"/>
      </c>
      <c r="H108" s="184"/>
    </row>
    <row r="109" spans="2:8" ht="19.5" customHeight="1">
      <c r="B109" s="100"/>
      <c r="C109" s="101"/>
      <c r="D109" s="100"/>
      <c r="E109" s="102"/>
      <c r="F109" s="103"/>
      <c r="G109" s="173">
        <f t="shared" si="1"/>
      </c>
      <c r="H109" s="183"/>
    </row>
    <row r="110" spans="2:8" ht="19.5" customHeight="1">
      <c r="B110" s="104"/>
      <c r="C110" s="105"/>
      <c r="D110" s="104"/>
      <c r="E110" s="106"/>
      <c r="F110" s="107"/>
      <c r="G110" s="174">
        <f t="shared" si="1"/>
      </c>
      <c r="H110" s="184"/>
    </row>
    <row r="111" spans="2:8" ht="19.5" customHeight="1">
      <c r="B111" s="100"/>
      <c r="C111" s="101"/>
      <c r="D111" s="100"/>
      <c r="E111" s="102"/>
      <c r="F111" s="103"/>
      <c r="G111" s="173">
        <f t="shared" si="1"/>
      </c>
      <c r="H111" s="183"/>
    </row>
    <row r="112" spans="2:8" ht="19.5" customHeight="1">
      <c r="B112" s="104"/>
      <c r="C112" s="105"/>
      <c r="D112" s="104"/>
      <c r="E112" s="106"/>
      <c r="F112" s="107"/>
      <c r="G112" s="174">
        <f t="shared" si="1"/>
      </c>
      <c r="H112" s="184"/>
    </row>
    <row r="113" spans="2:8" ht="19.5" customHeight="1">
      <c r="B113" s="100"/>
      <c r="C113" s="101"/>
      <c r="D113" s="100"/>
      <c r="E113" s="102"/>
      <c r="F113" s="103"/>
      <c r="G113" s="173">
        <f t="shared" si="1"/>
      </c>
      <c r="H113" s="183"/>
    </row>
    <row r="114" spans="2:8" ht="19.5" customHeight="1">
      <c r="B114" s="104"/>
      <c r="C114" s="105"/>
      <c r="D114" s="104"/>
      <c r="E114" s="106"/>
      <c r="F114" s="107"/>
      <c r="G114" s="174">
        <f t="shared" si="1"/>
      </c>
      <c r="H114" s="184"/>
    </row>
    <row r="115" spans="2:8" ht="19.5" customHeight="1">
      <c r="B115" s="100"/>
      <c r="C115" s="101"/>
      <c r="D115" s="100"/>
      <c r="E115" s="102"/>
      <c r="F115" s="103"/>
      <c r="G115" s="173">
        <f t="shared" si="1"/>
      </c>
      <c r="H115" s="183"/>
    </row>
    <row r="116" spans="2:8" ht="19.5" customHeight="1">
      <c r="B116" s="104"/>
      <c r="C116" s="105"/>
      <c r="D116" s="104"/>
      <c r="E116" s="106"/>
      <c r="F116" s="107"/>
      <c r="G116" s="174">
        <f t="shared" si="1"/>
      </c>
      <c r="H116" s="184"/>
    </row>
    <row r="117" spans="2:8" ht="19.5" customHeight="1">
      <c r="B117" s="100"/>
      <c r="C117" s="101"/>
      <c r="D117" s="100"/>
      <c r="E117" s="102"/>
      <c r="F117" s="103"/>
      <c r="G117" s="173">
        <f t="shared" si="1"/>
      </c>
      <c r="H117" s="183"/>
    </row>
    <row r="118" spans="2:8" ht="19.5" customHeight="1">
      <c r="B118" s="104"/>
      <c r="C118" s="105"/>
      <c r="D118" s="104"/>
      <c r="E118" s="106"/>
      <c r="F118" s="107"/>
      <c r="G118" s="174">
        <f t="shared" si="1"/>
      </c>
      <c r="H118" s="184"/>
    </row>
    <row r="119" spans="2:8" ht="19.5" customHeight="1">
      <c r="B119" s="100"/>
      <c r="C119" s="101"/>
      <c r="D119" s="100"/>
      <c r="E119" s="102"/>
      <c r="F119" s="103"/>
      <c r="G119" s="173">
        <f t="shared" si="1"/>
      </c>
      <c r="H119" s="183"/>
    </row>
    <row r="120" spans="2:8" ht="19.5" customHeight="1">
      <c r="B120" s="104"/>
      <c r="C120" s="105"/>
      <c r="D120" s="104"/>
      <c r="E120" s="106"/>
      <c r="F120" s="107"/>
      <c r="G120" s="174">
        <f t="shared" si="1"/>
      </c>
      <c r="H120" s="184"/>
    </row>
    <row r="121" spans="2:8" ht="19.5" customHeight="1">
      <c r="B121" s="100"/>
      <c r="C121" s="101"/>
      <c r="D121" s="100"/>
      <c r="E121" s="102"/>
      <c r="F121" s="103"/>
      <c r="G121" s="173">
        <f t="shared" si="1"/>
      </c>
      <c r="H121" s="183"/>
    </row>
    <row r="122" spans="2:8" ht="19.5" customHeight="1">
      <c r="B122" s="104"/>
      <c r="C122" s="105"/>
      <c r="D122" s="104"/>
      <c r="E122" s="106"/>
      <c r="F122" s="107"/>
      <c r="G122" s="174">
        <f t="shared" si="1"/>
      </c>
      <c r="H122" s="184"/>
    </row>
    <row r="123" spans="2:8" ht="19.5" customHeight="1">
      <c r="B123" s="100"/>
      <c r="C123" s="101"/>
      <c r="D123" s="100"/>
      <c r="E123" s="102"/>
      <c r="F123" s="103"/>
      <c r="G123" s="173">
        <f t="shared" si="1"/>
      </c>
      <c r="H123" s="183"/>
    </row>
    <row r="124" spans="2:8" ht="19.5" customHeight="1">
      <c r="B124" s="104"/>
      <c r="C124" s="105"/>
      <c r="D124" s="104"/>
      <c r="E124" s="106"/>
      <c r="F124" s="107"/>
      <c r="G124" s="174">
        <f t="shared" si="1"/>
      </c>
      <c r="H124" s="184"/>
    </row>
    <row r="125" spans="2:8" ht="19.5" customHeight="1">
      <c r="B125" s="100"/>
      <c r="C125" s="101"/>
      <c r="D125" s="100"/>
      <c r="E125" s="102"/>
      <c r="F125" s="103"/>
      <c r="G125" s="173">
        <f t="shared" si="1"/>
      </c>
      <c r="H125" s="183"/>
    </row>
    <row r="126" spans="2:8" ht="19.5" customHeight="1">
      <c r="B126" s="104"/>
      <c r="C126" s="105"/>
      <c r="D126" s="104"/>
      <c r="E126" s="106"/>
      <c r="F126" s="107"/>
      <c r="G126" s="174">
        <f t="shared" si="1"/>
      </c>
      <c r="H126" s="184"/>
    </row>
    <row r="127" spans="2:8" ht="19.5" customHeight="1">
      <c r="B127" s="100"/>
      <c r="C127" s="101"/>
      <c r="D127" s="100"/>
      <c r="E127" s="102"/>
      <c r="F127" s="103"/>
      <c r="G127" s="173">
        <f t="shared" si="1"/>
      </c>
      <c r="H127" s="183"/>
    </row>
    <row r="128" spans="2:8" ht="19.5" customHeight="1">
      <c r="B128" s="104"/>
      <c r="C128" s="105"/>
      <c r="D128" s="104"/>
      <c r="E128" s="106"/>
      <c r="F128" s="107"/>
      <c r="G128" s="174">
        <f t="shared" si="1"/>
      </c>
      <c r="H128" s="184"/>
    </row>
    <row r="129" spans="2:8" ht="19.5" customHeight="1">
      <c r="B129" s="100"/>
      <c r="C129" s="101"/>
      <c r="D129" s="100"/>
      <c r="E129" s="102"/>
      <c r="F129" s="103"/>
      <c r="G129" s="173">
        <f t="shared" si="1"/>
      </c>
      <c r="H129" s="183"/>
    </row>
    <row r="130" spans="2:8" ht="19.5" customHeight="1">
      <c r="B130" s="104"/>
      <c r="C130" s="105"/>
      <c r="D130" s="104"/>
      <c r="E130" s="106"/>
      <c r="F130" s="107"/>
      <c r="G130" s="174">
        <f t="shared" si="1"/>
      </c>
      <c r="H130" s="184"/>
    </row>
    <row r="131" spans="2:8" ht="19.5" customHeight="1">
      <c r="B131" s="100"/>
      <c r="C131" s="101"/>
      <c r="D131" s="100"/>
      <c r="E131" s="102"/>
      <c r="F131" s="103"/>
      <c r="G131" s="173">
        <f t="shared" si="1"/>
      </c>
      <c r="H131" s="183"/>
    </row>
    <row r="132" spans="2:8" ht="19.5" customHeight="1">
      <c r="B132" s="104"/>
      <c r="C132" s="105"/>
      <c r="D132" s="104"/>
      <c r="E132" s="106"/>
      <c r="F132" s="107"/>
      <c r="G132" s="174">
        <f t="shared" si="1"/>
      </c>
      <c r="H132" s="184"/>
    </row>
    <row r="133" spans="2:8" ht="19.5" customHeight="1">
      <c r="B133" s="100"/>
      <c r="C133" s="101"/>
      <c r="D133" s="100"/>
      <c r="E133" s="102"/>
      <c r="F133" s="103"/>
      <c r="G133" s="173">
        <f t="shared" si="1"/>
      </c>
      <c r="H133" s="183"/>
    </row>
    <row r="134" spans="2:8" ht="19.5" customHeight="1">
      <c r="B134" s="104"/>
      <c r="C134" s="105"/>
      <c r="D134" s="104"/>
      <c r="E134" s="106"/>
      <c r="F134" s="107"/>
      <c r="G134" s="174">
        <f t="shared" si="1"/>
      </c>
      <c r="H134" s="184"/>
    </row>
    <row r="135" spans="2:8" ht="19.5" customHeight="1">
      <c r="B135" s="100"/>
      <c r="C135" s="101"/>
      <c r="D135" s="100"/>
      <c r="E135" s="102"/>
      <c r="F135" s="103"/>
      <c r="G135" s="173">
        <f t="shared" si="1"/>
      </c>
      <c r="H135" s="183"/>
    </row>
    <row r="136" spans="2:8" ht="19.5" customHeight="1">
      <c r="B136" s="104"/>
      <c r="C136" s="105"/>
      <c r="D136" s="104"/>
      <c r="E136" s="106"/>
      <c r="F136" s="107"/>
      <c r="G136" s="174">
        <f t="shared" si="1"/>
      </c>
      <c r="H136" s="184"/>
    </row>
    <row r="137" spans="2:8" ht="19.5" customHeight="1">
      <c r="B137" s="100"/>
      <c r="C137" s="101"/>
      <c r="D137" s="100"/>
      <c r="E137" s="102"/>
      <c r="F137" s="103"/>
      <c r="G137" s="173">
        <f t="shared" si="1"/>
      </c>
      <c r="H137" s="183"/>
    </row>
    <row r="138" spans="2:8" ht="19.5" customHeight="1">
      <c r="B138" s="104"/>
      <c r="C138" s="105"/>
      <c r="D138" s="104"/>
      <c r="E138" s="106"/>
      <c r="F138" s="107"/>
      <c r="G138" s="174">
        <f t="shared" si="1"/>
      </c>
      <c r="H138" s="184"/>
    </row>
    <row r="139" spans="2:8" ht="19.5" customHeight="1">
      <c r="B139" s="100"/>
      <c r="C139" s="101"/>
      <c r="D139" s="100"/>
      <c r="E139" s="102"/>
      <c r="F139" s="103"/>
      <c r="G139" s="173">
        <f t="shared" si="1"/>
      </c>
      <c r="H139" s="183"/>
    </row>
    <row r="140" spans="2:8" ht="19.5" customHeight="1">
      <c r="B140" s="104"/>
      <c r="C140" s="105"/>
      <c r="D140" s="104"/>
      <c r="E140" s="106"/>
      <c r="F140" s="107"/>
      <c r="G140" s="174">
        <f t="shared" si="1"/>
      </c>
      <c r="H140" s="184"/>
    </row>
    <row r="141" spans="2:8" ht="19.5" customHeight="1">
      <c r="B141" s="100"/>
      <c r="C141" s="101"/>
      <c r="D141" s="100"/>
      <c r="E141" s="102"/>
      <c r="F141" s="103"/>
      <c r="G141" s="173">
        <f aca="true" t="shared" si="2" ref="G141:G204">IF(AND(ISBLANK(E141),ISBLANK(F141)),"",G140-E141+F141)</f>
      </c>
      <c r="H141" s="183"/>
    </row>
    <row r="142" spans="2:8" ht="19.5" customHeight="1">
      <c r="B142" s="104"/>
      <c r="C142" s="105"/>
      <c r="D142" s="104"/>
      <c r="E142" s="106"/>
      <c r="F142" s="107"/>
      <c r="G142" s="174">
        <f t="shared" si="2"/>
      </c>
      <c r="H142" s="184"/>
    </row>
    <row r="143" spans="2:8" ht="19.5" customHeight="1">
      <c r="B143" s="100"/>
      <c r="C143" s="101"/>
      <c r="D143" s="100"/>
      <c r="E143" s="102"/>
      <c r="F143" s="103"/>
      <c r="G143" s="173">
        <f t="shared" si="2"/>
      </c>
      <c r="H143" s="183"/>
    </row>
    <row r="144" spans="2:8" ht="19.5" customHeight="1">
      <c r="B144" s="104"/>
      <c r="C144" s="105"/>
      <c r="D144" s="104"/>
      <c r="E144" s="106"/>
      <c r="F144" s="107"/>
      <c r="G144" s="174">
        <f t="shared" si="2"/>
      </c>
      <c r="H144" s="184"/>
    </row>
    <row r="145" spans="2:8" ht="19.5" customHeight="1">
      <c r="B145" s="100"/>
      <c r="C145" s="101"/>
      <c r="D145" s="100"/>
      <c r="E145" s="102"/>
      <c r="F145" s="103"/>
      <c r="G145" s="173">
        <f t="shared" si="2"/>
      </c>
      <c r="H145" s="183"/>
    </row>
    <row r="146" spans="2:8" ht="19.5" customHeight="1">
      <c r="B146" s="104"/>
      <c r="C146" s="105"/>
      <c r="D146" s="104"/>
      <c r="E146" s="106"/>
      <c r="F146" s="107"/>
      <c r="G146" s="174">
        <f t="shared" si="2"/>
      </c>
      <c r="H146" s="184"/>
    </row>
    <row r="147" spans="2:8" ht="19.5" customHeight="1">
      <c r="B147" s="100"/>
      <c r="C147" s="101"/>
      <c r="D147" s="100"/>
      <c r="E147" s="102"/>
      <c r="F147" s="103"/>
      <c r="G147" s="173">
        <f t="shared" si="2"/>
      </c>
      <c r="H147" s="183"/>
    </row>
    <row r="148" spans="2:8" ht="19.5" customHeight="1">
      <c r="B148" s="104"/>
      <c r="C148" s="105"/>
      <c r="D148" s="104"/>
      <c r="E148" s="106"/>
      <c r="F148" s="107"/>
      <c r="G148" s="174">
        <f t="shared" si="2"/>
      </c>
      <c r="H148" s="184"/>
    </row>
    <row r="149" spans="2:8" ht="19.5" customHeight="1">
      <c r="B149" s="100"/>
      <c r="C149" s="101"/>
      <c r="D149" s="100"/>
      <c r="E149" s="102"/>
      <c r="F149" s="103"/>
      <c r="G149" s="173">
        <f t="shared" si="2"/>
      </c>
      <c r="H149" s="183"/>
    </row>
    <row r="150" spans="2:8" ht="19.5" customHeight="1">
      <c r="B150" s="104"/>
      <c r="C150" s="105"/>
      <c r="D150" s="104"/>
      <c r="E150" s="106"/>
      <c r="F150" s="107"/>
      <c r="G150" s="174">
        <f t="shared" si="2"/>
      </c>
      <c r="H150" s="184"/>
    </row>
    <row r="151" spans="2:8" ht="19.5" customHeight="1">
      <c r="B151" s="100"/>
      <c r="C151" s="101"/>
      <c r="D151" s="100"/>
      <c r="E151" s="102"/>
      <c r="F151" s="103"/>
      <c r="G151" s="173">
        <f t="shared" si="2"/>
      </c>
      <c r="H151" s="183"/>
    </row>
    <row r="152" spans="2:8" ht="19.5" customHeight="1">
      <c r="B152" s="104"/>
      <c r="C152" s="105"/>
      <c r="D152" s="104"/>
      <c r="E152" s="106"/>
      <c r="F152" s="107"/>
      <c r="G152" s="174">
        <f t="shared" si="2"/>
      </c>
      <c r="H152" s="184"/>
    </row>
    <row r="153" spans="2:8" ht="19.5" customHeight="1">
      <c r="B153" s="100"/>
      <c r="C153" s="101"/>
      <c r="D153" s="100"/>
      <c r="E153" s="102"/>
      <c r="F153" s="103"/>
      <c r="G153" s="173">
        <f t="shared" si="2"/>
      </c>
      <c r="H153" s="183"/>
    </row>
    <row r="154" spans="2:8" ht="19.5" customHeight="1">
      <c r="B154" s="104"/>
      <c r="C154" s="105"/>
      <c r="D154" s="104"/>
      <c r="E154" s="106"/>
      <c r="F154" s="107"/>
      <c r="G154" s="174">
        <f t="shared" si="2"/>
      </c>
      <c r="H154" s="184"/>
    </row>
    <row r="155" spans="2:8" ht="19.5" customHeight="1">
      <c r="B155" s="100"/>
      <c r="C155" s="101"/>
      <c r="D155" s="100"/>
      <c r="E155" s="102"/>
      <c r="F155" s="103"/>
      <c r="G155" s="173">
        <f t="shared" si="2"/>
      </c>
      <c r="H155" s="183"/>
    </row>
    <row r="156" spans="2:8" ht="19.5" customHeight="1">
      <c r="B156" s="104"/>
      <c r="C156" s="105"/>
      <c r="D156" s="104"/>
      <c r="E156" s="106"/>
      <c r="F156" s="107"/>
      <c r="G156" s="174">
        <f t="shared" si="2"/>
      </c>
      <c r="H156" s="184"/>
    </row>
    <row r="157" spans="2:8" ht="19.5" customHeight="1">
      <c r="B157" s="100"/>
      <c r="C157" s="101"/>
      <c r="D157" s="100"/>
      <c r="E157" s="102"/>
      <c r="F157" s="103"/>
      <c r="G157" s="173">
        <f t="shared" si="2"/>
      </c>
      <c r="H157" s="183"/>
    </row>
    <row r="158" spans="2:8" ht="19.5" customHeight="1">
      <c r="B158" s="104"/>
      <c r="C158" s="105"/>
      <c r="D158" s="104"/>
      <c r="E158" s="106"/>
      <c r="F158" s="107"/>
      <c r="G158" s="174">
        <f t="shared" si="2"/>
      </c>
      <c r="H158" s="184"/>
    </row>
    <row r="159" spans="2:8" ht="19.5" customHeight="1">
      <c r="B159" s="100"/>
      <c r="C159" s="101"/>
      <c r="D159" s="100"/>
      <c r="E159" s="102"/>
      <c r="F159" s="103"/>
      <c r="G159" s="173">
        <f t="shared" si="2"/>
      </c>
      <c r="H159" s="183"/>
    </row>
    <row r="160" spans="2:8" ht="19.5" customHeight="1">
      <c r="B160" s="104"/>
      <c r="C160" s="105"/>
      <c r="D160" s="104"/>
      <c r="E160" s="106"/>
      <c r="F160" s="107"/>
      <c r="G160" s="174">
        <f t="shared" si="2"/>
      </c>
      <c r="H160" s="184"/>
    </row>
    <row r="161" spans="2:8" ht="19.5" customHeight="1">
      <c r="B161" s="100"/>
      <c r="C161" s="101"/>
      <c r="D161" s="100"/>
      <c r="E161" s="102"/>
      <c r="F161" s="103"/>
      <c r="G161" s="173">
        <f t="shared" si="2"/>
      </c>
      <c r="H161" s="183"/>
    </row>
    <row r="162" spans="2:8" ht="19.5" customHeight="1">
      <c r="B162" s="104"/>
      <c r="C162" s="105"/>
      <c r="D162" s="104"/>
      <c r="E162" s="106"/>
      <c r="F162" s="107"/>
      <c r="G162" s="174">
        <f t="shared" si="2"/>
      </c>
      <c r="H162" s="184"/>
    </row>
    <row r="163" spans="2:8" ht="19.5" customHeight="1">
      <c r="B163" s="100"/>
      <c r="C163" s="101"/>
      <c r="D163" s="100"/>
      <c r="E163" s="102"/>
      <c r="F163" s="103"/>
      <c r="G163" s="173">
        <f t="shared" si="2"/>
      </c>
      <c r="H163" s="183"/>
    </row>
    <row r="164" spans="2:8" ht="19.5" customHeight="1">
      <c r="B164" s="104"/>
      <c r="C164" s="105"/>
      <c r="D164" s="104"/>
      <c r="E164" s="106"/>
      <c r="F164" s="107"/>
      <c r="G164" s="174">
        <f t="shared" si="2"/>
      </c>
      <c r="H164" s="184"/>
    </row>
    <row r="165" spans="2:8" ht="19.5" customHeight="1">
      <c r="B165" s="100"/>
      <c r="C165" s="101"/>
      <c r="D165" s="100"/>
      <c r="E165" s="102"/>
      <c r="F165" s="103"/>
      <c r="G165" s="173">
        <f t="shared" si="2"/>
      </c>
      <c r="H165" s="183"/>
    </row>
    <row r="166" spans="2:8" ht="19.5" customHeight="1">
      <c r="B166" s="104"/>
      <c r="C166" s="105"/>
      <c r="D166" s="104"/>
      <c r="E166" s="106"/>
      <c r="F166" s="107"/>
      <c r="G166" s="174">
        <f t="shared" si="2"/>
      </c>
      <c r="H166" s="184"/>
    </row>
    <row r="167" spans="2:8" ht="19.5" customHeight="1">
      <c r="B167" s="100"/>
      <c r="C167" s="101"/>
      <c r="D167" s="100"/>
      <c r="E167" s="102"/>
      <c r="F167" s="103"/>
      <c r="G167" s="173">
        <f t="shared" si="2"/>
      </c>
      <c r="H167" s="183"/>
    </row>
    <row r="168" spans="2:8" ht="19.5" customHeight="1">
      <c r="B168" s="104"/>
      <c r="C168" s="105"/>
      <c r="D168" s="104"/>
      <c r="E168" s="106"/>
      <c r="F168" s="107"/>
      <c r="G168" s="174">
        <f t="shared" si="2"/>
      </c>
      <c r="H168" s="184"/>
    </row>
    <row r="169" spans="2:8" ht="19.5" customHeight="1">
      <c r="B169" s="100"/>
      <c r="C169" s="101"/>
      <c r="D169" s="100"/>
      <c r="E169" s="102"/>
      <c r="F169" s="103"/>
      <c r="G169" s="173">
        <f t="shared" si="2"/>
      </c>
      <c r="H169" s="183"/>
    </row>
    <row r="170" spans="2:8" ht="19.5" customHeight="1">
      <c r="B170" s="104"/>
      <c r="C170" s="105"/>
      <c r="D170" s="104"/>
      <c r="E170" s="106"/>
      <c r="F170" s="107"/>
      <c r="G170" s="174">
        <f t="shared" si="2"/>
      </c>
      <c r="H170" s="184"/>
    </row>
    <row r="171" spans="2:8" ht="19.5" customHeight="1">
      <c r="B171" s="100"/>
      <c r="C171" s="101"/>
      <c r="D171" s="100"/>
      <c r="E171" s="102"/>
      <c r="F171" s="103"/>
      <c r="G171" s="173">
        <f t="shared" si="2"/>
      </c>
      <c r="H171" s="183"/>
    </row>
    <row r="172" spans="2:8" ht="19.5" customHeight="1">
      <c r="B172" s="104"/>
      <c r="C172" s="105"/>
      <c r="D172" s="104"/>
      <c r="E172" s="106"/>
      <c r="F172" s="107"/>
      <c r="G172" s="174">
        <f t="shared" si="2"/>
      </c>
      <c r="H172" s="184"/>
    </row>
    <row r="173" spans="2:8" ht="19.5" customHeight="1">
      <c r="B173" s="100"/>
      <c r="C173" s="101"/>
      <c r="D173" s="100"/>
      <c r="E173" s="102"/>
      <c r="F173" s="103"/>
      <c r="G173" s="173">
        <f t="shared" si="2"/>
      </c>
      <c r="H173" s="183"/>
    </row>
    <row r="174" spans="2:8" ht="19.5" customHeight="1">
      <c r="B174" s="104"/>
      <c r="C174" s="105"/>
      <c r="D174" s="104"/>
      <c r="E174" s="106"/>
      <c r="F174" s="107"/>
      <c r="G174" s="174">
        <f t="shared" si="2"/>
      </c>
      <c r="H174" s="184"/>
    </row>
    <row r="175" spans="2:8" ht="19.5" customHeight="1">
      <c r="B175" s="100"/>
      <c r="C175" s="101"/>
      <c r="D175" s="100"/>
      <c r="E175" s="102"/>
      <c r="F175" s="103"/>
      <c r="G175" s="173">
        <f t="shared" si="2"/>
      </c>
      <c r="H175" s="183"/>
    </row>
    <row r="176" spans="2:8" ht="19.5" customHeight="1">
      <c r="B176" s="104"/>
      <c r="C176" s="105"/>
      <c r="D176" s="104"/>
      <c r="E176" s="106"/>
      <c r="F176" s="107"/>
      <c r="G176" s="174">
        <f t="shared" si="2"/>
      </c>
      <c r="H176" s="184"/>
    </row>
    <row r="177" spans="2:8" ht="19.5" customHeight="1">
      <c r="B177" s="100"/>
      <c r="C177" s="101"/>
      <c r="D177" s="100"/>
      <c r="E177" s="102"/>
      <c r="F177" s="103"/>
      <c r="G177" s="173">
        <f t="shared" si="2"/>
      </c>
      <c r="H177" s="183"/>
    </row>
    <row r="178" spans="2:8" ht="19.5" customHeight="1">
      <c r="B178" s="104"/>
      <c r="C178" s="105"/>
      <c r="D178" s="104"/>
      <c r="E178" s="106"/>
      <c r="F178" s="107"/>
      <c r="G178" s="174">
        <f t="shared" si="2"/>
      </c>
      <c r="H178" s="184"/>
    </row>
    <row r="179" spans="2:8" ht="19.5" customHeight="1">
      <c r="B179" s="100"/>
      <c r="C179" s="101"/>
      <c r="D179" s="100"/>
      <c r="E179" s="102"/>
      <c r="F179" s="103"/>
      <c r="G179" s="173">
        <f t="shared" si="2"/>
      </c>
      <c r="H179" s="183"/>
    </row>
    <row r="180" spans="2:8" ht="19.5" customHeight="1">
      <c r="B180" s="104"/>
      <c r="C180" s="105"/>
      <c r="D180" s="104"/>
      <c r="E180" s="106"/>
      <c r="F180" s="107"/>
      <c r="G180" s="174">
        <f t="shared" si="2"/>
      </c>
      <c r="H180" s="184"/>
    </row>
    <row r="181" spans="2:8" ht="19.5" customHeight="1">
      <c r="B181" s="100"/>
      <c r="C181" s="101"/>
      <c r="D181" s="100"/>
      <c r="E181" s="102"/>
      <c r="F181" s="103"/>
      <c r="G181" s="173">
        <f t="shared" si="2"/>
      </c>
      <c r="H181" s="183"/>
    </row>
    <row r="182" spans="2:8" ht="19.5" customHeight="1">
      <c r="B182" s="104"/>
      <c r="C182" s="105"/>
      <c r="D182" s="104"/>
      <c r="E182" s="106"/>
      <c r="F182" s="107"/>
      <c r="G182" s="174">
        <f t="shared" si="2"/>
      </c>
      <c r="H182" s="184"/>
    </row>
    <row r="183" spans="2:8" ht="19.5" customHeight="1">
      <c r="B183" s="100"/>
      <c r="C183" s="101"/>
      <c r="D183" s="100"/>
      <c r="E183" s="102"/>
      <c r="F183" s="103"/>
      <c r="G183" s="173">
        <f t="shared" si="2"/>
      </c>
      <c r="H183" s="183"/>
    </row>
    <row r="184" spans="2:8" ht="19.5" customHeight="1">
      <c r="B184" s="104"/>
      <c r="C184" s="105"/>
      <c r="D184" s="104"/>
      <c r="E184" s="106"/>
      <c r="F184" s="107"/>
      <c r="G184" s="174">
        <f t="shared" si="2"/>
      </c>
      <c r="H184" s="184"/>
    </row>
    <row r="185" spans="2:8" ht="19.5" customHeight="1">
      <c r="B185" s="100"/>
      <c r="C185" s="101"/>
      <c r="D185" s="100"/>
      <c r="E185" s="102"/>
      <c r="F185" s="103"/>
      <c r="G185" s="173">
        <f t="shared" si="2"/>
      </c>
      <c r="H185" s="183"/>
    </row>
    <row r="186" spans="2:8" ht="19.5" customHeight="1">
      <c r="B186" s="104"/>
      <c r="C186" s="105"/>
      <c r="D186" s="104"/>
      <c r="E186" s="106"/>
      <c r="F186" s="107"/>
      <c r="G186" s="174">
        <f t="shared" si="2"/>
      </c>
      <c r="H186" s="184"/>
    </row>
    <row r="187" spans="2:8" ht="19.5" customHeight="1">
      <c r="B187" s="100"/>
      <c r="C187" s="101"/>
      <c r="D187" s="100"/>
      <c r="E187" s="102"/>
      <c r="F187" s="103"/>
      <c r="G187" s="173">
        <f t="shared" si="2"/>
      </c>
      <c r="H187" s="183"/>
    </row>
    <row r="188" spans="2:8" ht="19.5" customHeight="1">
      <c r="B188" s="104"/>
      <c r="C188" s="105"/>
      <c r="D188" s="104"/>
      <c r="E188" s="106"/>
      <c r="F188" s="107"/>
      <c r="G188" s="174">
        <f t="shared" si="2"/>
      </c>
      <c r="H188" s="184"/>
    </row>
    <row r="189" spans="2:8" ht="19.5" customHeight="1">
      <c r="B189" s="100"/>
      <c r="C189" s="101"/>
      <c r="D189" s="100"/>
      <c r="E189" s="102"/>
      <c r="F189" s="103"/>
      <c r="G189" s="173">
        <f t="shared" si="2"/>
      </c>
      <c r="H189" s="183"/>
    </row>
    <row r="190" spans="2:8" ht="19.5" customHeight="1">
      <c r="B190" s="104"/>
      <c r="C190" s="105"/>
      <c r="D190" s="104"/>
      <c r="E190" s="106"/>
      <c r="F190" s="107"/>
      <c r="G190" s="174">
        <f t="shared" si="2"/>
      </c>
      <c r="H190" s="184"/>
    </row>
    <row r="191" spans="2:8" ht="19.5" customHeight="1">
      <c r="B191" s="100"/>
      <c r="C191" s="101"/>
      <c r="D191" s="100"/>
      <c r="E191" s="102"/>
      <c r="F191" s="103"/>
      <c r="G191" s="173">
        <f t="shared" si="2"/>
      </c>
      <c r="H191" s="183"/>
    </row>
    <row r="192" spans="2:8" ht="19.5" customHeight="1">
      <c r="B192" s="104"/>
      <c r="C192" s="105"/>
      <c r="D192" s="104"/>
      <c r="E192" s="106"/>
      <c r="F192" s="107"/>
      <c r="G192" s="174">
        <f t="shared" si="2"/>
      </c>
      <c r="H192" s="184"/>
    </row>
    <row r="193" spans="2:8" ht="19.5" customHeight="1">
      <c r="B193" s="100"/>
      <c r="C193" s="101"/>
      <c r="D193" s="100"/>
      <c r="E193" s="102"/>
      <c r="F193" s="103"/>
      <c r="G193" s="173">
        <f t="shared" si="2"/>
      </c>
      <c r="H193" s="183"/>
    </row>
    <row r="194" spans="2:8" ht="19.5" customHeight="1">
      <c r="B194" s="104"/>
      <c r="C194" s="105"/>
      <c r="D194" s="104"/>
      <c r="E194" s="106"/>
      <c r="F194" s="107"/>
      <c r="G194" s="174">
        <f t="shared" si="2"/>
      </c>
      <c r="H194" s="184"/>
    </row>
    <row r="195" spans="2:8" ht="19.5" customHeight="1">
      <c r="B195" s="100"/>
      <c r="C195" s="101"/>
      <c r="D195" s="100"/>
      <c r="E195" s="102"/>
      <c r="F195" s="103"/>
      <c r="G195" s="173">
        <f t="shared" si="2"/>
      </c>
      <c r="H195" s="183"/>
    </row>
    <row r="196" spans="2:8" ht="19.5" customHeight="1">
      <c r="B196" s="104"/>
      <c r="C196" s="105"/>
      <c r="D196" s="104"/>
      <c r="E196" s="106"/>
      <c r="F196" s="107"/>
      <c r="G196" s="174">
        <f t="shared" si="2"/>
      </c>
      <c r="H196" s="184"/>
    </row>
    <row r="197" spans="2:8" ht="19.5" customHeight="1">
      <c r="B197" s="100"/>
      <c r="C197" s="101"/>
      <c r="D197" s="100"/>
      <c r="E197" s="102"/>
      <c r="F197" s="103"/>
      <c r="G197" s="173">
        <f t="shared" si="2"/>
      </c>
      <c r="H197" s="183"/>
    </row>
    <row r="198" spans="2:8" ht="19.5" customHeight="1">
      <c r="B198" s="104"/>
      <c r="C198" s="105"/>
      <c r="D198" s="104"/>
      <c r="E198" s="106"/>
      <c r="F198" s="107"/>
      <c r="G198" s="174">
        <f t="shared" si="2"/>
      </c>
      <c r="H198" s="184"/>
    </row>
    <row r="199" spans="2:8" ht="19.5" customHeight="1">
      <c r="B199" s="100"/>
      <c r="C199" s="101"/>
      <c r="D199" s="100"/>
      <c r="E199" s="102"/>
      <c r="F199" s="103"/>
      <c r="G199" s="173">
        <f t="shared" si="2"/>
      </c>
      <c r="H199" s="183"/>
    </row>
    <row r="200" spans="2:8" ht="19.5" customHeight="1">
      <c r="B200" s="104"/>
      <c r="C200" s="105"/>
      <c r="D200" s="104"/>
      <c r="E200" s="106"/>
      <c r="F200" s="107"/>
      <c r="G200" s="174">
        <f t="shared" si="2"/>
      </c>
      <c r="H200" s="184"/>
    </row>
    <row r="201" spans="2:8" ht="19.5" customHeight="1">
      <c r="B201" s="100"/>
      <c r="C201" s="101"/>
      <c r="D201" s="100"/>
      <c r="E201" s="102"/>
      <c r="F201" s="103"/>
      <c r="G201" s="173">
        <f t="shared" si="2"/>
      </c>
      <c r="H201" s="183"/>
    </row>
    <row r="202" spans="2:8" ht="19.5" customHeight="1">
      <c r="B202" s="104"/>
      <c r="C202" s="105"/>
      <c r="D202" s="104"/>
      <c r="E202" s="106"/>
      <c r="F202" s="107"/>
      <c r="G202" s="174">
        <f t="shared" si="2"/>
      </c>
      <c r="H202" s="184"/>
    </row>
    <row r="203" spans="2:8" ht="19.5" customHeight="1">
      <c r="B203" s="100"/>
      <c r="C203" s="101"/>
      <c r="D203" s="100"/>
      <c r="E203" s="102"/>
      <c r="F203" s="103"/>
      <c r="G203" s="173">
        <f t="shared" si="2"/>
      </c>
      <c r="H203" s="183"/>
    </row>
    <row r="204" spans="2:8" ht="19.5" customHeight="1">
      <c r="B204" s="104"/>
      <c r="C204" s="105"/>
      <c r="D204" s="104"/>
      <c r="E204" s="106"/>
      <c r="F204" s="107"/>
      <c r="G204" s="174">
        <f t="shared" si="2"/>
      </c>
      <c r="H204" s="184"/>
    </row>
    <row r="205" spans="2:8" ht="19.5" customHeight="1">
      <c r="B205" s="100"/>
      <c r="C205" s="101"/>
      <c r="D205" s="100"/>
      <c r="E205" s="102"/>
      <c r="F205" s="103"/>
      <c r="G205" s="173">
        <f aca="true" t="shared" si="3" ref="G205:G268">IF(AND(ISBLANK(E205),ISBLANK(F205)),"",G204-E205+F205)</f>
      </c>
      <c r="H205" s="183"/>
    </row>
    <row r="206" spans="2:8" ht="19.5" customHeight="1">
      <c r="B206" s="104"/>
      <c r="C206" s="105"/>
      <c r="D206" s="104"/>
      <c r="E206" s="106"/>
      <c r="F206" s="107"/>
      <c r="G206" s="174">
        <f t="shared" si="3"/>
      </c>
      <c r="H206" s="184"/>
    </row>
    <row r="207" spans="2:8" ht="19.5" customHeight="1">
      <c r="B207" s="100"/>
      <c r="C207" s="101"/>
      <c r="D207" s="100"/>
      <c r="E207" s="102"/>
      <c r="F207" s="103"/>
      <c r="G207" s="173">
        <f t="shared" si="3"/>
      </c>
      <c r="H207" s="183"/>
    </row>
    <row r="208" spans="2:8" ht="19.5" customHeight="1">
      <c r="B208" s="104"/>
      <c r="C208" s="105"/>
      <c r="D208" s="104"/>
      <c r="E208" s="106"/>
      <c r="F208" s="107"/>
      <c r="G208" s="174">
        <f t="shared" si="3"/>
      </c>
      <c r="H208" s="184"/>
    </row>
    <row r="209" spans="2:8" ht="19.5" customHeight="1">
      <c r="B209" s="100"/>
      <c r="C209" s="101"/>
      <c r="D209" s="100"/>
      <c r="E209" s="102"/>
      <c r="F209" s="103"/>
      <c r="G209" s="173">
        <f t="shared" si="3"/>
      </c>
      <c r="H209" s="183"/>
    </row>
    <row r="210" spans="2:8" ht="19.5" customHeight="1">
      <c r="B210" s="104"/>
      <c r="C210" s="105"/>
      <c r="D210" s="104"/>
      <c r="E210" s="106"/>
      <c r="F210" s="107"/>
      <c r="G210" s="174">
        <f t="shared" si="3"/>
      </c>
      <c r="H210" s="184"/>
    </row>
    <row r="211" spans="2:8" ht="19.5" customHeight="1">
      <c r="B211" s="100"/>
      <c r="C211" s="101"/>
      <c r="D211" s="100"/>
      <c r="E211" s="102"/>
      <c r="F211" s="103"/>
      <c r="G211" s="173">
        <f t="shared" si="3"/>
      </c>
      <c r="H211" s="183"/>
    </row>
    <row r="212" spans="2:8" ht="19.5" customHeight="1">
      <c r="B212" s="104"/>
      <c r="C212" s="105"/>
      <c r="D212" s="104"/>
      <c r="E212" s="106"/>
      <c r="F212" s="107"/>
      <c r="G212" s="174">
        <f t="shared" si="3"/>
      </c>
      <c r="H212" s="184"/>
    </row>
    <row r="213" spans="2:8" ht="19.5" customHeight="1">
      <c r="B213" s="100"/>
      <c r="C213" s="101"/>
      <c r="D213" s="100"/>
      <c r="E213" s="102"/>
      <c r="F213" s="103"/>
      <c r="G213" s="173">
        <f t="shared" si="3"/>
      </c>
      <c r="H213" s="183"/>
    </row>
    <row r="214" spans="2:8" ht="19.5" customHeight="1">
      <c r="B214" s="104"/>
      <c r="C214" s="105"/>
      <c r="D214" s="104"/>
      <c r="E214" s="106"/>
      <c r="F214" s="107"/>
      <c r="G214" s="174">
        <f t="shared" si="3"/>
      </c>
      <c r="H214" s="184"/>
    </row>
    <row r="215" spans="2:8" ht="19.5" customHeight="1">
      <c r="B215" s="100"/>
      <c r="C215" s="101"/>
      <c r="D215" s="100"/>
      <c r="E215" s="102"/>
      <c r="F215" s="103"/>
      <c r="G215" s="173">
        <f t="shared" si="3"/>
      </c>
      <c r="H215" s="183"/>
    </row>
    <row r="216" spans="2:8" ht="19.5" customHeight="1">
      <c r="B216" s="104"/>
      <c r="C216" s="105"/>
      <c r="D216" s="104"/>
      <c r="E216" s="106"/>
      <c r="F216" s="107"/>
      <c r="G216" s="174">
        <f t="shared" si="3"/>
      </c>
      <c r="H216" s="184"/>
    </row>
    <row r="217" spans="2:8" ht="19.5" customHeight="1">
      <c r="B217" s="100"/>
      <c r="C217" s="101"/>
      <c r="D217" s="100"/>
      <c r="E217" s="102"/>
      <c r="F217" s="103"/>
      <c r="G217" s="173">
        <f t="shared" si="3"/>
      </c>
      <c r="H217" s="183"/>
    </row>
    <row r="218" spans="2:8" ht="19.5" customHeight="1">
      <c r="B218" s="104"/>
      <c r="C218" s="105"/>
      <c r="D218" s="104"/>
      <c r="E218" s="106"/>
      <c r="F218" s="107"/>
      <c r="G218" s="174">
        <f t="shared" si="3"/>
      </c>
      <c r="H218" s="184"/>
    </row>
    <row r="219" spans="2:8" ht="19.5" customHeight="1">
      <c r="B219" s="100"/>
      <c r="C219" s="101"/>
      <c r="D219" s="100"/>
      <c r="E219" s="102"/>
      <c r="F219" s="103"/>
      <c r="G219" s="173">
        <f t="shared" si="3"/>
      </c>
      <c r="H219" s="183"/>
    </row>
    <row r="220" spans="2:8" ht="19.5" customHeight="1">
      <c r="B220" s="104"/>
      <c r="C220" s="105"/>
      <c r="D220" s="104"/>
      <c r="E220" s="106"/>
      <c r="F220" s="107"/>
      <c r="G220" s="174">
        <f t="shared" si="3"/>
      </c>
      <c r="H220" s="184"/>
    </row>
    <row r="221" spans="2:8" ht="19.5" customHeight="1">
      <c r="B221" s="100"/>
      <c r="C221" s="101"/>
      <c r="D221" s="100"/>
      <c r="E221" s="102"/>
      <c r="F221" s="103"/>
      <c r="G221" s="173">
        <f t="shared" si="3"/>
      </c>
      <c r="H221" s="183"/>
    </row>
    <row r="222" spans="2:8" ht="19.5" customHeight="1">
      <c r="B222" s="104"/>
      <c r="C222" s="105"/>
      <c r="D222" s="104"/>
      <c r="E222" s="106"/>
      <c r="F222" s="107"/>
      <c r="G222" s="174">
        <f t="shared" si="3"/>
      </c>
      <c r="H222" s="184"/>
    </row>
    <row r="223" spans="2:8" ht="19.5" customHeight="1">
      <c r="B223" s="100"/>
      <c r="C223" s="101"/>
      <c r="D223" s="100"/>
      <c r="E223" s="102"/>
      <c r="F223" s="103"/>
      <c r="G223" s="173">
        <f t="shared" si="3"/>
      </c>
      <c r="H223" s="183"/>
    </row>
    <row r="224" spans="2:8" ht="19.5" customHeight="1">
      <c r="B224" s="104"/>
      <c r="C224" s="105"/>
      <c r="D224" s="104"/>
      <c r="E224" s="106"/>
      <c r="F224" s="107"/>
      <c r="G224" s="174">
        <f t="shared" si="3"/>
      </c>
      <c r="H224" s="184"/>
    </row>
    <row r="225" spans="2:8" ht="19.5" customHeight="1">
      <c r="B225" s="100"/>
      <c r="C225" s="101"/>
      <c r="D225" s="100"/>
      <c r="E225" s="102"/>
      <c r="F225" s="103"/>
      <c r="G225" s="173">
        <f t="shared" si="3"/>
      </c>
      <c r="H225" s="183"/>
    </row>
    <row r="226" spans="2:8" ht="19.5" customHeight="1">
      <c r="B226" s="104"/>
      <c r="C226" s="105"/>
      <c r="D226" s="104"/>
      <c r="E226" s="106"/>
      <c r="F226" s="107"/>
      <c r="G226" s="174">
        <f t="shared" si="3"/>
      </c>
      <c r="H226" s="184"/>
    </row>
    <row r="227" spans="2:8" ht="19.5" customHeight="1">
      <c r="B227" s="100"/>
      <c r="C227" s="101"/>
      <c r="D227" s="100"/>
      <c r="E227" s="102"/>
      <c r="F227" s="103"/>
      <c r="G227" s="173">
        <f t="shared" si="3"/>
      </c>
      <c r="H227" s="183"/>
    </row>
    <row r="228" spans="2:8" ht="19.5" customHeight="1">
      <c r="B228" s="104"/>
      <c r="C228" s="105"/>
      <c r="D228" s="104"/>
      <c r="E228" s="106"/>
      <c r="F228" s="107"/>
      <c r="G228" s="174">
        <f t="shared" si="3"/>
      </c>
      <c r="H228" s="184"/>
    </row>
    <row r="229" spans="2:8" ht="19.5" customHeight="1">
      <c r="B229" s="100"/>
      <c r="C229" s="101"/>
      <c r="D229" s="100"/>
      <c r="E229" s="102"/>
      <c r="F229" s="103"/>
      <c r="G229" s="173">
        <f t="shared" si="3"/>
      </c>
      <c r="H229" s="183"/>
    </row>
    <row r="230" spans="2:8" ht="19.5" customHeight="1">
      <c r="B230" s="104"/>
      <c r="C230" s="105"/>
      <c r="D230" s="104"/>
      <c r="E230" s="106"/>
      <c r="F230" s="107"/>
      <c r="G230" s="174">
        <f t="shared" si="3"/>
      </c>
      <c r="H230" s="184"/>
    </row>
    <row r="231" spans="2:8" ht="19.5" customHeight="1">
      <c r="B231" s="100"/>
      <c r="C231" s="101"/>
      <c r="D231" s="100"/>
      <c r="E231" s="102"/>
      <c r="F231" s="103"/>
      <c r="G231" s="173">
        <f t="shared" si="3"/>
      </c>
      <c r="H231" s="183"/>
    </row>
    <row r="232" spans="2:8" ht="19.5" customHeight="1">
      <c r="B232" s="104"/>
      <c r="C232" s="105"/>
      <c r="D232" s="104"/>
      <c r="E232" s="106"/>
      <c r="F232" s="107"/>
      <c r="G232" s="174">
        <f t="shared" si="3"/>
      </c>
      <c r="H232" s="184"/>
    </row>
    <row r="233" spans="2:8" ht="19.5" customHeight="1">
      <c r="B233" s="100"/>
      <c r="C233" s="101"/>
      <c r="D233" s="100"/>
      <c r="E233" s="102"/>
      <c r="F233" s="103"/>
      <c r="G233" s="173">
        <f t="shared" si="3"/>
      </c>
      <c r="H233" s="183"/>
    </row>
    <row r="234" spans="2:8" ht="19.5" customHeight="1">
      <c r="B234" s="104"/>
      <c r="C234" s="105"/>
      <c r="D234" s="104"/>
      <c r="E234" s="106"/>
      <c r="F234" s="107"/>
      <c r="G234" s="174">
        <f t="shared" si="3"/>
      </c>
      <c r="H234" s="184"/>
    </row>
    <row r="235" spans="2:8" ht="19.5" customHeight="1">
      <c r="B235" s="100"/>
      <c r="C235" s="101"/>
      <c r="D235" s="100"/>
      <c r="E235" s="102"/>
      <c r="F235" s="103"/>
      <c r="G235" s="173">
        <f t="shared" si="3"/>
      </c>
      <c r="H235" s="183"/>
    </row>
    <row r="236" spans="2:8" ht="19.5" customHeight="1">
      <c r="B236" s="104"/>
      <c r="C236" s="105"/>
      <c r="D236" s="104"/>
      <c r="E236" s="106"/>
      <c r="F236" s="107"/>
      <c r="G236" s="174">
        <f t="shared" si="3"/>
      </c>
      <c r="H236" s="184"/>
    </row>
    <row r="237" spans="2:8" ht="19.5" customHeight="1">
      <c r="B237" s="100"/>
      <c r="C237" s="101"/>
      <c r="D237" s="100"/>
      <c r="E237" s="102"/>
      <c r="F237" s="103"/>
      <c r="G237" s="173">
        <f t="shared" si="3"/>
      </c>
      <c r="H237" s="185"/>
    </row>
    <row r="238" spans="2:8" ht="19.5" customHeight="1">
      <c r="B238" s="104"/>
      <c r="C238" s="105"/>
      <c r="D238" s="104"/>
      <c r="E238" s="106"/>
      <c r="F238" s="107"/>
      <c r="G238" s="174">
        <f t="shared" si="3"/>
      </c>
      <c r="H238" s="186"/>
    </row>
    <row r="239" spans="2:8" ht="19.5" customHeight="1">
      <c r="B239" s="100"/>
      <c r="C239" s="101"/>
      <c r="D239" s="100"/>
      <c r="E239" s="102"/>
      <c r="F239" s="103"/>
      <c r="G239" s="173">
        <f t="shared" si="3"/>
      </c>
      <c r="H239" s="183"/>
    </row>
    <row r="240" spans="2:8" ht="19.5" customHeight="1">
      <c r="B240" s="104"/>
      <c r="C240" s="105"/>
      <c r="D240" s="104"/>
      <c r="E240" s="106"/>
      <c r="F240" s="107"/>
      <c r="G240" s="174">
        <f t="shared" si="3"/>
      </c>
      <c r="H240" s="184"/>
    </row>
    <row r="241" spans="2:8" ht="19.5" customHeight="1">
      <c r="B241" s="100"/>
      <c r="C241" s="101"/>
      <c r="D241" s="100"/>
      <c r="E241" s="102"/>
      <c r="F241" s="103"/>
      <c r="G241" s="173">
        <f t="shared" si="3"/>
      </c>
      <c r="H241" s="183"/>
    </row>
    <row r="242" spans="2:8" ht="19.5" customHeight="1">
      <c r="B242" s="104"/>
      <c r="C242" s="105"/>
      <c r="D242" s="104"/>
      <c r="E242" s="106"/>
      <c r="F242" s="107"/>
      <c r="G242" s="174">
        <f t="shared" si="3"/>
      </c>
      <c r="H242" s="184"/>
    </row>
    <row r="243" spans="2:8" ht="19.5" customHeight="1">
      <c r="B243" s="100"/>
      <c r="C243" s="101"/>
      <c r="D243" s="100"/>
      <c r="E243" s="102"/>
      <c r="F243" s="103"/>
      <c r="G243" s="173">
        <f t="shared" si="3"/>
      </c>
      <c r="H243" s="183"/>
    </row>
    <row r="244" spans="2:8" ht="19.5" customHeight="1">
      <c r="B244" s="104"/>
      <c r="C244" s="105"/>
      <c r="D244" s="104"/>
      <c r="E244" s="106"/>
      <c r="F244" s="107"/>
      <c r="G244" s="174">
        <f t="shared" si="3"/>
      </c>
      <c r="H244" s="184"/>
    </row>
    <row r="245" spans="2:8" ht="19.5" customHeight="1">
      <c r="B245" s="100"/>
      <c r="C245" s="101"/>
      <c r="D245" s="100"/>
      <c r="E245" s="102"/>
      <c r="F245" s="103"/>
      <c r="G245" s="173">
        <f t="shared" si="3"/>
      </c>
      <c r="H245" s="183"/>
    </row>
    <row r="246" spans="2:8" ht="19.5" customHeight="1">
      <c r="B246" s="104"/>
      <c r="C246" s="105"/>
      <c r="D246" s="104"/>
      <c r="E246" s="106"/>
      <c r="F246" s="107"/>
      <c r="G246" s="174">
        <f t="shared" si="3"/>
      </c>
      <c r="H246" s="184"/>
    </row>
    <row r="247" spans="2:8" ht="19.5" customHeight="1">
      <c r="B247" s="100"/>
      <c r="C247" s="101"/>
      <c r="D247" s="100"/>
      <c r="E247" s="102"/>
      <c r="F247" s="103"/>
      <c r="G247" s="173">
        <f t="shared" si="3"/>
      </c>
      <c r="H247" s="183"/>
    </row>
    <row r="248" spans="2:8" ht="19.5" customHeight="1">
      <c r="B248" s="104"/>
      <c r="C248" s="105"/>
      <c r="D248" s="104"/>
      <c r="E248" s="106"/>
      <c r="F248" s="107"/>
      <c r="G248" s="174">
        <f t="shared" si="3"/>
      </c>
      <c r="H248" s="184"/>
    </row>
    <row r="249" spans="2:8" ht="19.5" customHeight="1">
      <c r="B249" s="100"/>
      <c r="C249" s="101"/>
      <c r="D249" s="100"/>
      <c r="E249" s="102"/>
      <c r="F249" s="103"/>
      <c r="G249" s="173">
        <f t="shared" si="3"/>
      </c>
      <c r="H249" s="183"/>
    </row>
    <row r="250" spans="2:8" ht="19.5" customHeight="1">
      <c r="B250" s="104"/>
      <c r="C250" s="105"/>
      <c r="D250" s="104"/>
      <c r="E250" s="106"/>
      <c r="F250" s="107"/>
      <c r="G250" s="174">
        <f t="shared" si="3"/>
      </c>
      <c r="H250" s="184"/>
    </row>
    <row r="251" spans="2:8" ht="19.5" customHeight="1">
      <c r="B251" s="100"/>
      <c r="C251" s="101"/>
      <c r="D251" s="100"/>
      <c r="E251" s="102"/>
      <c r="F251" s="103"/>
      <c r="G251" s="173">
        <f t="shared" si="3"/>
      </c>
      <c r="H251" s="183"/>
    </row>
    <row r="252" spans="2:8" ht="19.5" customHeight="1">
      <c r="B252" s="104"/>
      <c r="C252" s="105"/>
      <c r="D252" s="104"/>
      <c r="E252" s="106"/>
      <c r="F252" s="107"/>
      <c r="G252" s="174">
        <f t="shared" si="3"/>
      </c>
      <c r="H252" s="184"/>
    </row>
    <row r="253" spans="2:8" ht="19.5" customHeight="1">
      <c r="B253" s="100"/>
      <c r="C253" s="101"/>
      <c r="D253" s="100"/>
      <c r="E253" s="102"/>
      <c r="F253" s="103"/>
      <c r="G253" s="173">
        <f t="shared" si="3"/>
      </c>
      <c r="H253" s="183"/>
    </row>
    <row r="254" spans="2:8" ht="19.5" customHeight="1">
      <c r="B254" s="104"/>
      <c r="C254" s="105"/>
      <c r="D254" s="104"/>
      <c r="E254" s="106"/>
      <c r="F254" s="107"/>
      <c r="G254" s="174">
        <f t="shared" si="3"/>
      </c>
      <c r="H254" s="184"/>
    </row>
    <row r="255" spans="2:8" ht="19.5" customHeight="1">
      <c r="B255" s="100"/>
      <c r="C255" s="101"/>
      <c r="D255" s="100"/>
      <c r="E255" s="102"/>
      <c r="F255" s="103"/>
      <c r="G255" s="173">
        <f t="shared" si="3"/>
      </c>
      <c r="H255" s="183"/>
    </row>
    <row r="256" spans="2:8" ht="19.5" customHeight="1">
      <c r="B256" s="104"/>
      <c r="C256" s="105"/>
      <c r="D256" s="104"/>
      <c r="E256" s="106"/>
      <c r="F256" s="107"/>
      <c r="G256" s="174">
        <f t="shared" si="3"/>
      </c>
      <c r="H256" s="184"/>
    </row>
    <row r="257" spans="2:8" ht="19.5" customHeight="1">
      <c r="B257" s="100"/>
      <c r="C257" s="101"/>
      <c r="D257" s="100"/>
      <c r="E257" s="102"/>
      <c r="F257" s="103"/>
      <c r="G257" s="173">
        <f t="shared" si="3"/>
      </c>
      <c r="H257" s="183"/>
    </row>
    <row r="258" spans="2:8" ht="19.5" customHeight="1">
      <c r="B258" s="104"/>
      <c r="C258" s="105"/>
      <c r="D258" s="104"/>
      <c r="E258" s="106"/>
      <c r="F258" s="107"/>
      <c r="G258" s="174">
        <f t="shared" si="3"/>
      </c>
      <c r="H258" s="184"/>
    </row>
    <row r="259" spans="2:8" ht="19.5" customHeight="1">
      <c r="B259" s="100"/>
      <c r="C259" s="101"/>
      <c r="D259" s="100"/>
      <c r="E259" s="102"/>
      <c r="F259" s="103"/>
      <c r="G259" s="173">
        <f t="shared" si="3"/>
      </c>
      <c r="H259" s="183"/>
    </row>
    <row r="260" spans="2:8" ht="19.5" customHeight="1">
      <c r="B260" s="104"/>
      <c r="C260" s="105"/>
      <c r="D260" s="104"/>
      <c r="E260" s="106"/>
      <c r="F260" s="107"/>
      <c r="G260" s="174">
        <f t="shared" si="3"/>
      </c>
      <c r="H260" s="184"/>
    </row>
    <row r="261" spans="2:8" ht="19.5" customHeight="1">
      <c r="B261" s="100"/>
      <c r="C261" s="101"/>
      <c r="D261" s="100"/>
      <c r="E261" s="102"/>
      <c r="F261" s="103"/>
      <c r="G261" s="173">
        <f t="shared" si="3"/>
      </c>
      <c r="H261" s="183"/>
    </row>
    <row r="262" spans="2:8" ht="19.5" customHeight="1">
      <c r="B262" s="104"/>
      <c r="C262" s="105"/>
      <c r="D262" s="104"/>
      <c r="E262" s="106"/>
      <c r="F262" s="107"/>
      <c r="G262" s="174">
        <f t="shared" si="3"/>
      </c>
      <c r="H262" s="184"/>
    </row>
    <row r="263" spans="2:8" ht="19.5" customHeight="1">
      <c r="B263" s="100"/>
      <c r="C263" s="101"/>
      <c r="D263" s="100"/>
      <c r="E263" s="102"/>
      <c r="F263" s="103"/>
      <c r="G263" s="173">
        <f t="shared" si="3"/>
      </c>
      <c r="H263" s="183"/>
    </row>
    <row r="264" spans="2:8" ht="19.5" customHeight="1">
      <c r="B264" s="104"/>
      <c r="C264" s="105"/>
      <c r="D264" s="104"/>
      <c r="E264" s="106"/>
      <c r="F264" s="107"/>
      <c r="G264" s="174">
        <f t="shared" si="3"/>
      </c>
      <c r="H264" s="184"/>
    </row>
    <row r="265" spans="2:8" ht="19.5" customHeight="1">
      <c r="B265" s="100"/>
      <c r="C265" s="101"/>
      <c r="D265" s="100"/>
      <c r="E265" s="102"/>
      <c r="F265" s="103"/>
      <c r="G265" s="173">
        <f t="shared" si="3"/>
      </c>
      <c r="H265" s="183"/>
    </row>
    <row r="266" spans="2:8" ht="19.5" customHeight="1">
      <c r="B266" s="104"/>
      <c r="C266" s="105"/>
      <c r="D266" s="104"/>
      <c r="E266" s="106"/>
      <c r="F266" s="107"/>
      <c r="G266" s="174">
        <f t="shared" si="3"/>
      </c>
      <c r="H266" s="184"/>
    </row>
    <row r="267" spans="2:8" ht="19.5" customHeight="1">
      <c r="B267" s="100"/>
      <c r="C267" s="101"/>
      <c r="D267" s="100"/>
      <c r="E267" s="102"/>
      <c r="F267" s="103"/>
      <c r="G267" s="173">
        <f t="shared" si="3"/>
      </c>
      <c r="H267" s="183"/>
    </row>
    <row r="268" spans="2:8" ht="19.5" customHeight="1">
      <c r="B268" s="104"/>
      <c r="C268" s="105"/>
      <c r="D268" s="104"/>
      <c r="E268" s="106"/>
      <c r="F268" s="107"/>
      <c r="G268" s="174">
        <f t="shared" si="3"/>
      </c>
      <c r="H268" s="184"/>
    </row>
    <row r="269" spans="2:8" ht="19.5" customHeight="1">
      <c r="B269" s="100"/>
      <c r="C269" s="101"/>
      <c r="D269" s="100"/>
      <c r="E269" s="102"/>
      <c r="F269" s="103"/>
      <c r="G269" s="173">
        <f aca="true" t="shared" si="4" ref="G269:G332">IF(AND(ISBLANK(E269),ISBLANK(F269)),"",G268-E269+F269)</f>
      </c>
      <c r="H269" s="183"/>
    </row>
    <row r="270" spans="2:8" ht="19.5" customHeight="1">
      <c r="B270" s="104"/>
      <c r="C270" s="105"/>
      <c r="D270" s="104"/>
      <c r="E270" s="106"/>
      <c r="F270" s="107"/>
      <c r="G270" s="174">
        <f t="shared" si="4"/>
      </c>
      <c r="H270" s="184"/>
    </row>
    <row r="271" spans="2:8" ht="19.5" customHeight="1">
      <c r="B271" s="100"/>
      <c r="C271" s="101"/>
      <c r="D271" s="100"/>
      <c r="E271" s="102"/>
      <c r="F271" s="103"/>
      <c r="G271" s="173">
        <f t="shared" si="4"/>
      </c>
      <c r="H271" s="183"/>
    </row>
    <row r="272" spans="2:8" ht="19.5" customHeight="1">
      <c r="B272" s="104"/>
      <c r="C272" s="105"/>
      <c r="D272" s="104"/>
      <c r="E272" s="106"/>
      <c r="F272" s="107"/>
      <c r="G272" s="174">
        <f t="shared" si="4"/>
      </c>
      <c r="H272" s="184"/>
    </row>
    <row r="273" spans="2:8" ht="19.5" customHeight="1">
      <c r="B273" s="100"/>
      <c r="C273" s="101"/>
      <c r="D273" s="100"/>
      <c r="E273" s="102"/>
      <c r="F273" s="103"/>
      <c r="G273" s="173">
        <f t="shared" si="4"/>
      </c>
      <c r="H273" s="183"/>
    </row>
    <row r="274" spans="2:8" ht="19.5" customHeight="1">
      <c r="B274" s="104"/>
      <c r="C274" s="105"/>
      <c r="D274" s="104"/>
      <c r="E274" s="106"/>
      <c r="F274" s="107"/>
      <c r="G274" s="174">
        <f t="shared" si="4"/>
      </c>
      <c r="H274" s="184"/>
    </row>
    <row r="275" spans="2:8" ht="19.5" customHeight="1">
      <c r="B275" s="100"/>
      <c r="C275" s="101"/>
      <c r="D275" s="100"/>
      <c r="E275" s="102"/>
      <c r="F275" s="103"/>
      <c r="G275" s="173">
        <f t="shared" si="4"/>
      </c>
      <c r="H275" s="183"/>
    </row>
    <row r="276" spans="2:8" ht="19.5" customHeight="1">
      <c r="B276" s="104"/>
      <c r="C276" s="105"/>
      <c r="D276" s="104"/>
      <c r="E276" s="106"/>
      <c r="F276" s="107"/>
      <c r="G276" s="174">
        <f t="shared" si="4"/>
      </c>
      <c r="H276" s="184"/>
    </row>
    <row r="277" spans="2:8" ht="19.5" customHeight="1">
      <c r="B277" s="100"/>
      <c r="C277" s="101"/>
      <c r="D277" s="100"/>
      <c r="E277" s="102"/>
      <c r="F277" s="103"/>
      <c r="G277" s="173">
        <f t="shared" si="4"/>
      </c>
      <c r="H277" s="183"/>
    </row>
    <row r="278" spans="2:8" ht="19.5" customHeight="1">
      <c r="B278" s="104"/>
      <c r="C278" s="105"/>
      <c r="D278" s="104"/>
      <c r="E278" s="106"/>
      <c r="F278" s="107"/>
      <c r="G278" s="174">
        <f t="shared" si="4"/>
      </c>
      <c r="H278" s="184"/>
    </row>
    <row r="279" spans="2:8" ht="19.5" customHeight="1">
      <c r="B279" s="100"/>
      <c r="C279" s="101"/>
      <c r="D279" s="100"/>
      <c r="E279" s="102"/>
      <c r="F279" s="103"/>
      <c r="G279" s="173">
        <f t="shared" si="4"/>
      </c>
      <c r="H279" s="183"/>
    </row>
    <row r="280" spans="2:8" ht="19.5" customHeight="1">
      <c r="B280" s="104"/>
      <c r="C280" s="105"/>
      <c r="D280" s="104"/>
      <c r="E280" s="106"/>
      <c r="F280" s="107"/>
      <c r="G280" s="174">
        <f t="shared" si="4"/>
      </c>
      <c r="H280" s="184"/>
    </row>
    <row r="281" spans="2:8" ht="19.5" customHeight="1">
      <c r="B281" s="100"/>
      <c r="C281" s="101"/>
      <c r="D281" s="100"/>
      <c r="E281" s="102"/>
      <c r="F281" s="103"/>
      <c r="G281" s="173">
        <f t="shared" si="4"/>
      </c>
      <c r="H281" s="183"/>
    </row>
    <row r="282" spans="2:8" ht="19.5" customHeight="1">
      <c r="B282" s="104"/>
      <c r="C282" s="105"/>
      <c r="D282" s="104"/>
      <c r="E282" s="106"/>
      <c r="F282" s="107"/>
      <c r="G282" s="174">
        <f t="shared" si="4"/>
      </c>
      <c r="H282" s="184"/>
    </row>
    <row r="283" spans="2:8" ht="19.5" customHeight="1">
      <c r="B283" s="100"/>
      <c r="C283" s="101"/>
      <c r="D283" s="100"/>
      <c r="E283" s="102"/>
      <c r="F283" s="103"/>
      <c r="G283" s="173">
        <f t="shared" si="4"/>
      </c>
      <c r="H283" s="183"/>
    </row>
    <row r="284" spans="2:8" ht="19.5" customHeight="1">
      <c r="B284" s="104"/>
      <c r="C284" s="105"/>
      <c r="D284" s="104"/>
      <c r="E284" s="106"/>
      <c r="F284" s="107"/>
      <c r="G284" s="174">
        <f t="shared" si="4"/>
      </c>
      <c r="H284" s="184"/>
    </row>
    <row r="285" spans="2:8" ht="19.5" customHeight="1">
      <c r="B285" s="100"/>
      <c r="C285" s="101"/>
      <c r="D285" s="100"/>
      <c r="E285" s="102"/>
      <c r="F285" s="103"/>
      <c r="G285" s="173">
        <f t="shared" si="4"/>
      </c>
      <c r="H285" s="183"/>
    </row>
    <row r="286" spans="2:8" ht="19.5" customHeight="1">
      <c r="B286" s="104"/>
      <c r="C286" s="105"/>
      <c r="D286" s="104"/>
      <c r="E286" s="106"/>
      <c r="F286" s="107"/>
      <c r="G286" s="174">
        <f t="shared" si="4"/>
      </c>
      <c r="H286" s="184"/>
    </row>
    <row r="287" spans="2:8" ht="19.5" customHeight="1">
      <c r="B287" s="100"/>
      <c r="C287" s="101"/>
      <c r="D287" s="100"/>
      <c r="E287" s="102"/>
      <c r="F287" s="103"/>
      <c r="G287" s="173">
        <f t="shared" si="4"/>
      </c>
      <c r="H287" s="183"/>
    </row>
    <row r="288" spans="2:8" ht="19.5" customHeight="1">
      <c r="B288" s="104"/>
      <c r="C288" s="105"/>
      <c r="D288" s="104"/>
      <c r="E288" s="106"/>
      <c r="F288" s="107"/>
      <c r="G288" s="174">
        <f t="shared" si="4"/>
      </c>
      <c r="H288" s="184"/>
    </row>
    <row r="289" spans="2:8" ht="19.5" customHeight="1">
      <c r="B289" s="100"/>
      <c r="C289" s="101"/>
      <c r="D289" s="100"/>
      <c r="E289" s="102"/>
      <c r="F289" s="103"/>
      <c r="G289" s="173">
        <f t="shared" si="4"/>
      </c>
      <c r="H289" s="183"/>
    </row>
    <row r="290" spans="2:8" ht="19.5" customHeight="1">
      <c r="B290" s="104"/>
      <c r="C290" s="105"/>
      <c r="D290" s="104"/>
      <c r="E290" s="106"/>
      <c r="F290" s="107"/>
      <c r="G290" s="174">
        <f t="shared" si="4"/>
      </c>
      <c r="H290" s="184"/>
    </row>
    <row r="291" spans="2:8" ht="19.5" customHeight="1">
      <c r="B291" s="100"/>
      <c r="C291" s="101"/>
      <c r="D291" s="100"/>
      <c r="E291" s="102"/>
      <c r="F291" s="103"/>
      <c r="G291" s="173">
        <f t="shared" si="4"/>
      </c>
      <c r="H291" s="183"/>
    </row>
    <row r="292" spans="2:8" ht="19.5" customHeight="1">
      <c r="B292" s="104"/>
      <c r="C292" s="105"/>
      <c r="D292" s="104"/>
      <c r="E292" s="106"/>
      <c r="F292" s="107"/>
      <c r="G292" s="174">
        <f t="shared" si="4"/>
      </c>
      <c r="H292" s="184"/>
    </row>
    <row r="293" spans="2:8" ht="19.5" customHeight="1">
      <c r="B293" s="100"/>
      <c r="C293" s="101"/>
      <c r="D293" s="100"/>
      <c r="E293" s="102"/>
      <c r="F293" s="103"/>
      <c r="G293" s="173">
        <f t="shared" si="4"/>
      </c>
      <c r="H293" s="183"/>
    </row>
    <row r="294" spans="2:8" ht="19.5" customHeight="1">
      <c r="B294" s="104"/>
      <c r="C294" s="105"/>
      <c r="D294" s="104"/>
      <c r="E294" s="106"/>
      <c r="F294" s="107"/>
      <c r="G294" s="174">
        <f t="shared" si="4"/>
      </c>
      <c r="H294" s="184"/>
    </row>
    <row r="295" spans="2:8" ht="19.5" customHeight="1">
      <c r="B295" s="100"/>
      <c r="C295" s="101"/>
      <c r="D295" s="100"/>
      <c r="E295" s="102"/>
      <c r="F295" s="103"/>
      <c r="G295" s="173">
        <f t="shared" si="4"/>
      </c>
      <c r="H295" s="183"/>
    </row>
    <row r="296" spans="2:8" ht="19.5" customHeight="1">
      <c r="B296" s="104"/>
      <c r="C296" s="105"/>
      <c r="D296" s="104"/>
      <c r="E296" s="106"/>
      <c r="F296" s="107"/>
      <c r="G296" s="174">
        <f t="shared" si="4"/>
      </c>
      <c r="H296" s="184"/>
    </row>
    <row r="297" spans="2:8" ht="19.5" customHeight="1">
      <c r="B297" s="100"/>
      <c r="C297" s="101"/>
      <c r="D297" s="100"/>
      <c r="E297" s="102"/>
      <c r="F297" s="103"/>
      <c r="G297" s="173">
        <f t="shared" si="4"/>
      </c>
      <c r="H297" s="183"/>
    </row>
    <row r="298" spans="2:8" ht="19.5" customHeight="1">
      <c r="B298" s="104"/>
      <c r="C298" s="105"/>
      <c r="D298" s="104"/>
      <c r="E298" s="106"/>
      <c r="F298" s="107"/>
      <c r="G298" s="174">
        <f t="shared" si="4"/>
      </c>
      <c r="H298" s="184"/>
    </row>
    <row r="299" spans="2:8" ht="19.5" customHeight="1">
      <c r="B299" s="100"/>
      <c r="C299" s="101"/>
      <c r="D299" s="100"/>
      <c r="E299" s="102"/>
      <c r="F299" s="103"/>
      <c r="G299" s="173">
        <f t="shared" si="4"/>
      </c>
      <c r="H299" s="183"/>
    </row>
    <row r="300" spans="2:8" ht="19.5" customHeight="1">
      <c r="B300" s="104"/>
      <c r="C300" s="105"/>
      <c r="D300" s="104"/>
      <c r="E300" s="106"/>
      <c r="F300" s="107"/>
      <c r="G300" s="174">
        <f t="shared" si="4"/>
      </c>
      <c r="H300" s="184"/>
    </row>
    <row r="301" spans="2:8" ht="19.5" customHeight="1">
      <c r="B301" s="100"/>
      <c r="C301" s="101"/>
      <c r="D301" s="100"/>
      <c r="E301" s="102"/>
      <c r="F301" s="103"/>
      <c r="G301" s="173">
        <f t="shared" si="4"/>
      </c>
      <c r="H301" s="183"/>
    </row>
    <row r="302" spans="2:8" ht="19.5" customHeight="1">
      <c r="B302" s="104"/>
      <c r="C302" s="105"/>
      <c r="D302" s="104"/>
      <c r="E302" s="106"/>
      <c r="F302" s="107"/>
      <c r="G302" s="174">
        <f t="shared" si="4"/>
      </c>
      <c r="H302" s="184"/>
    </row>
    <row r="303" spans="2:8" ht="19.5" customHeight="1">
      <c r="B303" s="100"/>
      <c r="C303" s="101"/>
      <c r="D303" s="100"/>
      <c r="E303" s="102"/>
      <c r="F303" s="103"/>
      <c r="G303" s="173">
        <f t="shared" si="4"/>
      </c>
      <c r="H303" s="183"/>
    </row>
    <row r="304" spans="2:8" ht="19.5" customHeight="1">
      <c r="B304" s="104"/>
      <c r="C304" s="105"/>
      <c r="D304" s="104"/>
      <c r="E304" s="106"/>
      <c r="F304" s="107"/>
      <c r="G304" s="174">
        <f t="shared" si="4"/>
      </c>
      <c r="H304" s="184"/>
    </row>
    <row r="305" spans="2:8" ht="19.5" customHeight="1">
      <c r="B305" s="100"/>
      <c r="C305" s="101"/>
      <c r="D305" s="100"/>
      <c r="E305" s="102"/>
      <c r="F305" s="103"/>
      <c r="G305" s="173">
        <f t="shared" si="4"/>
      </c>
      <c r="H305" s="183"/>
    </row>
    <row r="306" spans="2:8" ht="19.5" customHeight="1">
      <c r="B306" s="104"/>
      <c r="C306" s="105"/>
      <c r="D306" s="104"/>
      <c r="E306" s="106"/>
      <c r="F306" s="107"/>
      <c r="G306" s="174">
        <f t="shared" si="4"/>
      </c>
      <c r="H306" s="184"/>
    </row>
    <row r="307" spans="2:8" ht="19.5" customHeight="1">
      <c r="B307" s="100"/>
      <c r="C307" s="101"/>
      <c r="D307" s="100"/>
      <c r="E307" s="102"/>
      <c r="F307" s="103"/>
      <c r="G307" s="173">
        <f t="shared" si="4"/>
      </c>
      <c r="H307" s="183"/>
    </row>
    <row r="308" spans="2:8" ht="19.5" customHeight="1">
      <c r="B308" s="104"/>
      <c r="C308" s="105"/>
      <c r="D308" s="104"/>
      <c r="E308" s="106"/>
      <c r="F308" s="107"/>
      <c r="G308" s="174">
        <f t="shared" si="4"/>
      </c>
      <c r="H308" s="184"/>
    </row>
    <row r="309" spans="2:8" ht="19.5" customHeight="1">
      <c r="B309" s="100"/>
      <c r="C309" s="101"/>
      <c r="D309" s="100"/>
      <c r="E309" s="102"/>
      <c r="F309" s="103"/>
      <c r="G309" s="173">
        <f t="shared" si="4"/>
      </c>
      <c r="H309" s="183"/>
    </row>
    <row r="310" spans="2:8" ht="19.5" customHeight="1">
      <c r="B310" s="104"/>
      <c r="C310" s="105"/>
      <c r="D310" s="104"/>
      <c r="E310" s="106"/>
      <c r="F310" s="107"/>
      <c r="G310" s="174">
        <f t="shared" si="4"/>
      </c>
      <c r="H310" s="184"/>
    </row>
    <row r="311" spans="2:8" ht="19.5" customHeight="1">
      <c r="B311" s="100"/>
      <c r="C311" s="101"/>
      <c r="D311" s="100"/>
      <c r="E311" s="102"/>
      <c r="F311" s="103"/>
      <c r="G311" s="173">
        <f t="shared" si="4"/>
      </c>
      <c r="H311" s="183"/>
    </row>
    <row r="312" spans="2:8" ht="19.5" customHeight="1">
      <c r="B312" s="104"/>
      <c r="C312" s="105"/>
      <c r="D312" s="104"/>
      <c r="E312" s="106"/>
      <c r="F312" s="107"/>
      <c r="G312" s="174">
        <f t="shared" si="4"/>
      </c>
      <c r="H312" s="184"/>
    </row>
    <row r="313" spans="2:8" ht="19.5" customHeight="1">
      <c r="B313" s="100"/>
      <c r="C313" s="101"/>
      <c r="D313" s="100"/>
      <c r="E313" s="102"/>
      <c r="F313" s="103"/>
      <c r="G313" s="173">
        <f t="shared" si="4"/>
      </c>
      <c r="H313" s="183"/>
    </row>
    <row r="314" spans="2:8" ht="19.5" customHeight="1">
      <c r="B314" s="104"/>
      <c r="C314" s="105"/>
      <c r="D314" s="104"/>
      <c r="E314" s="106"/>
      <c r="F314" s="107"/>
      <c r="G314" s="174">
        <f t="shared" si="4"/>
      </c>
      <c r="H314" s="184"/>
    </row>
    <row r="315" spans="2:8" ht="19.5" customHeight="1">
      <c r="B315" s="100"/>
      <c r="C315" s="101"/>
      <c r="D315" s="100"/>
      <c r="E315" s="102"/>
      <c r="F315" s="103"/>
      <c r="G315" s="173">
        <f t="shared" si="4"/>
      </c>
      <c r="H315" s="183"/>
    </row>
    <row r="316" spans="2:8" ht="19.5" customHeight="1">
      <c r="B316" s="104"/>
      <c r="C316" s="105"/>
      <c r="D316" s="104"/>
      <c r="E316" s="106"/>
      <c r="F316" s="107"/>
      <c r="G316" s="174">
        <f t="shared" si="4"/>
      </c>
      <c r="H316" s="184"/>
    </row>
    <row r="317" spans="2:8" ht="19.5" customHeight="1">
      <c r="B317" s="100"/>
      <c r="C317" s="101"/>
      <c r="D317" s="100"/>
      <c r="E317" s="102"/>
      <c r="F317" s="103"/>
      <c r="G317" s="173">
        <f t="shared" si="4"/>
      </c>
      <c r="H317" s="183"/>
    </row>
    <row r="318" spans="2:8" ht="19.5" customHeight="1">
      <c r="B318" s="104"/>
      <c r="C318" s="105"/>
      <c r="D318" s="104"/>
      <c r="E318" s="106"/>
      <c r="F318" s="107"/>
      <c r="G318" s="174">
        <f t="shared" si="4"/>
      </c>
      <c r="H318" s="184"/>
    </row>
    <row r="319" spans="2:8" ht="19.5" customHeight="1">
      <c r="B319" s="100"/>
      <c r="C319" s="101"/>
      <c r="D319" s="100"/>
      <c r="E319" s="102"/>
      <c r="F319" s="103"/>
      <c r="G319" s="173">
        <f t="shared" si="4"/>
      </c>
      <c r="H319" s="183"/>
    </row>
    <row r="320" spans="2:8" ht="19.5" customHeight="1">
      <c r="B320" s="104"/>
      <c r="C320" s="105"/>
      <c r="D320" s="104"/>
      <c r="E320" s="106"/>
      <c r="F320" s="107"/>
      <c r="G320" s="174">
        <f t="shared" si="4"/>
      </c>
      <c r="H320" s="184"/>
    </row>
    <row r="321" spans="2:8" ht="19.5" customHeight="1">
      <c r="B321" s="100"/>
      <c r="C321" s="101"/>
      <c r="D321" s="100"/>
      <c r="E321" s="102"/>
      <c r="F321" s="103"/>
      <c r="G321" s="173">
        <f t="shared" si="4"/>
      </c>
      <c r="H321" s="183"/>
    </row>
    <row r="322" spans="2:8" ht="19.5" customHeight="1">
      <c r="B322" s="104"/>
      <c r="C322" s="105"/>
      <c r="D322" s="104"/>
      <c r="E322" s="106"/>
      <c r="F322" s="107"/>
      <c r="G322" s="174">
        <f t="shared" si="4"/>
      </c>
      <c r="H322" s="184"/>
    </row>
    <row r="323" spans="2:8" ht="19.5" customHeight="1">
      <c r="B323" s="100"/>
      <c r="C323" s="101"/>
      <c r="D323" s="100"/>
      <c r="E323" s="102"/>
      <c r="F323" s="103"/>
      <c r="G323" s="173">
        <f t="shared" si="4"/>
      </c>
      <c r="H323" s="183"/>
    </row>
    <row r="324" spans="2:8" ht="19.5" customHeight="1">
      <c r="B324" s="104"/>
      <c r="C324" s="105"/>
      <c r="D324" s="104"/>
      <c r="E324" s="106"/>
      <c r="F324" s="107"/>
      <c r="G324" s="174">
        <f t="shared" si="4"/>
      </c>
      <c r="H324" s="184"/>
    </row>
    <row r="325" spans="2:8" ht="19.5" customHeight="1">
      <c r="B325" s="100"/>
      <c r="C325" s="101"/>
      <c r="D325" s="100"/>
      <c r="E325" s="102"/>
      <c r="F325" s="103"/>
      <c r="G325" s="173">
        <f t="shared" si="4"/>
      </c>
      <c r="H325" s="183"/>
    </row>
    <row r="326" spans="2:8" ht="19.5" customHeight="1">
      <c r="B326" s="104"/>
      <c r="C326" s="105"/>
      <c r="D326" s="104"/>
      <c r="E326" s="106"/>
      <c r="F326" s="107"/>
      <c r="G326" s="174">
        <f t="shared" si="4"/>
      </c>
      <c r="H326" s="184"/>
    </row>
    <row r="327" spans="2:8" ht="19.5" customHeight="1">
      <c r="B327" s="100"/>
      <c r="C327" s="101"/>
      <c r="D327" s="100"/>
      <c r="E327" s="102"/>
      <c r="F327" s="103"/>
      <c r="G327" s="173">
        <f t="shared" si="4"/>
      </c>
      <c r="H327" s="183"/>
    </row>
    <row r="328" spans="2:8" ht="19.5" customHeight="1">
      <c r="B328" s="104"/>
      <c r="C328" s="105"/>
      <c r="D328" s="104"/>
      <c r="E328" s="106"/>
      <c r="F328" s="107"/>
      <c r="G328" s="174">
        <f t="shared" si="4"/>
      </c>
      <c r="H328" s="184"/>
    </row>
    <row r="329" spans="2:8" ht="19.5" customHeight="1">
      <c r="B329" s="100"/>
      <c r="C329" s="101"/>
      <c r="D329" s="100"/>
      <c r="E329" s="102"/>
      <c r="F329" s="103"/>
      <c r="G329" s="173">
        <f t="shared" si="4"/>
      </c>
      <c r="H329" s="183"/>
    </row>
    <row r="330" spans="2:8" ht="19.5" customHeight="1">
      <c r="B330" s="104"/>
      <c r="C330" s="105"/>
      <c r="D330" s="104"/>
      <c r="E330" s="106"/>
      <c r="F330" s="107"/>
      <c r="G330" s="174">
        <f t="shared" si="4"/>
      </c>
      <c r="H330" s="184"/>
    </row>
    <row r="331" spans="2:8" ht="19.5" customHeight="1">
      <c r="B331" s="100"/>
      <c r="C331" s="101"/>
      <c r="D331" s="100"/>
      <c r="E331" s="102"/>
      <c r="F331" s="103"/>
      <c r="G331" s="173">
        <f t="shared" si="4"/>
      </c>
      <c r="H331" s="183"/>
    </row>
    <row r="332" spans="2:8" ht="19.5" customHeight="1">
      <c r="B332" s="104"/>
      <c r="C332" s="105"/>
      <c r="D332" s="104"/>
      <c r="E332" s="106"/>
      <c r="F332" s="107"/>
      <c r="G332" s="174">
        <f t="shared" si="4"/>
      </c>
      <c r="H332" s="184"/>
    </row>
    <row r="333" spans="2:8" ht="19.5" customHeight="1">
      <c r="B333" s="100"/>
      <c r="C333" s="101"/>
      <c r="D333" s="100"/>
      <c r="E333" s="102"/>
      <c r="F333" s="103"/>
      <c r="G333" s="173">
        <f aca="true" t="shared" si="5" ref="G333:G396">IF(AND(ISBLANK(E333),ISBLANK(F333)),"",G332-E333+F333)</f>
      </c>
      <c r="H333" s="183"/>
    </row>
    <row r="334" spans="2:8" ht="19.5" customHeight="1">
      <c r="B334" s="104"/>
      <c r="C334" s="105"/>
      <c r="D334" s="104"/>
      <c r="E334" s="106"/>
      <c r="F334" s="107"/>
      <c r="G334" s="174">
        <f t="shared" si="5"/>
      </c>
      <c r="H334" s="184"/>
    </row>
    <row r="335" spans="2:8" ht="19.5" customHeight="1">
      <c r="B335" s="100"/>
      <c r="C335" s="101"/>
      <c r="D335" s="100"/>
      <c r="E335" s="102"/>
      <c r="F335" s="103"/>
      <c r="G335" s="173">
        <f t="shared" si="5"/>
      </c>
      <c r="H335" s="183"/>
    </row>
    <row r="336" spans="2:8" ht="19.5" customHeight="1">
      <c r="B336" s="104"/>
      <c r="C336" s="105"/>
      <c r="D336" s="104"/>
      <c r="E336" s="106"/>
      <c r="F336" s="107"/>
      <c r="G336" s="174">
        <f t="shared" si="5"/>
      </c>
      <c r="H336" s="184"/>
    </row>
    <row r="337" spans="2:8" ht="19.5" customHeight="1">
      <c r="B337" s="100"/>
      <c r="C337" s="101"/>
      <c r="D337" s="100"/>
      <c r="E337" s="102"/>
      <c r="F337" s="103"/>
      <c r="G337" s="173">
        <f t="shared" si="5"/>
      </c>
      <c r="H337" s="183"/>
    </row>
    <row r="338" spans="2:8" ht="19.5" customHeight="1">
      <c r="B338" s="104"/>
      <c r="C338" s="105"/>
      <c r="D338" s="104"/>
      <c r="E338" s="106"/>
      <c r="F338" s="107"/>
      <c r="G338" s="174">
        <f t="shared" si="5"/>
      </c>
      <c r="H338" s="184"/>
    </row>
    <row r="339" spans="2:8" ht="19.5" customHeight="1">
      <c r="B339" s="100"/>
      <c r="C339" s="101"/>
      <c r="D339" s="100"/>
      <c r="E339" s="102"/>
      <c r="F339" s="103"/>
      <c r="G339" s="173">
        <f t="shared" si="5"/>
      </c>
      <c r="H339" s="183"/>
    </row>
    <row r="340" spans="2:8" ht="19.5" customHeight="1">
      <c r="B340" s="104"/>
      <c r="C340" s="105"/>
      <c r="D340" s="104"/>
      <c r="E340" s="106"/>
      <c r="F340" s="107"/>
      <c r="G340" s="174">
        <f t="shared" si="5"/>
      </c>
      <c r="H340" s="184"/>
    </row>
    <row r="341" spans="2:8" ht="19.5" customHeight="1">
      <c r="B341" s="100"/>
      <c r="C341" s="101"/>
      <c r="D341" s="100"/>
      <c r="E341" s="102"/>
      <c r="F341" s="103"/>
      <c r="G341" s="173">
        <f t="shared" si="5"/>
      </c>
      <c r="H341" s="183"/>
    </row>
    <row r="342" spans="2:8" ht="19.5" customHeight="1">
      <c r="B342" s="104"/>
      <c r="C342" s="105"/>
      <c r="D342" s="104"/>
      <c r="E342" s="106"/>
      <c r="F342" s="107"/>
      <c r="G342" s="174">
        <f t="shared" si="5"/>
      </c>
      <c r="H342" s="184"/>
    </row>
    <row r="343" spans="2:8" ht="19.5" customHeight="1">
      <c r="B343" s="100"/>
      <c r="C343" s="101"/>
      <c r="D343" s="100"/>
      <c r="E343" s="102"/>
      <c r="F343" s="103"/>
      <c r="G343" s="173">
        <f t="shared" si="5"/>
      </c>
      <c r="H343" s="183"/>
    </row>
    <row r="344" spans="2:8" ht="19.5" customHeight="1">
      <c r="B344" s="104"/>
      <c r="C344" s="105"/>
      <c r="D344" s="104"/>
      <c r="E344" s="106"/>
      <c r="F344" s="107"/>
      <c r="G344" s="174">
        <f t="shared" si="5"/>
      </c>
      <c r="H344" s="184"/>
    </row>
    <row r="345" spans="2:8" ht="19.5" customHeight="1">
      <c r="B345" s="100"/>
      <c r="C345" s="101"/>
      <c r="D345" s="100"/>
      <c r="E345" s="102"/>
      <c r="F345" s="103"/>
      <c r="G345" s="173">
        <f t="shared" si="5"/>
      </c>
      <c r="H345" s="183"/>
    </row>
    <row r="346" spans="2:8" ht="19.5" customHeight="1">
      <c r="B346" s="104"/>
      <c r="C346" s="105"/>
      <c r="D346" s="104"/>
      <c r="E346" s="106"/>
      <c r="F346" s="107"/>
      <c r="G346" s="174">
        <f t="shared" si="5"/>
      </c>
      <c r="H346" s="184"/>
    </row>
    <row r="347" spans="2:8" ht="19.5" customHeight="1">
      <c r="B347" s="100"/>
      <c r="C347" s="101"/>
      <c r="D347" s="100"/>
      <c r="E347" s="102"/>
      <c r="F347" s="103"/>
      <c r="G347" s="173">
        <f t="shared" si="5"/>
      </c>
      <c r="H347" s="183"/>
    </row>
    <row r="348" spans="2:8" ht="19.5" customHeight="1">
      <c r="B348" s="104"/>
      <c r="C348" s="105"/>
      <c r="D348" s="104"/>
      <c r="E348" s="106"/>
      <c r="F348" s="107"/>
      <c r="G348" s="174">
        <f t="shared" si="5"/>
      </c>
      <c r="H348" s="184"/>
    </row>
    <row r="349" spans="2:8" ht="19.5" customHeight="1">
      <c r="B349" s="100"/>
      <c r="C349" s="101"/>
      <c r="D349" s="100"/>
      <c r="E349" s="102"/>
      <c r="F349" s="103"/>
      <c r="G349" s="173">
        <f t="shared" si="5"/>
      </c>
      <c r="H349" s="183"/>
    </row>
    <row r="350" spans="2:8" ht="19.5" customHeight="1">
      <c r="B350" s="104"/>
      <c r="C350" s="105"/>
      <c r="D350" s="104"/>
      <c r="E350" s="106"/>
      <c r="F350" s="107"/>
      <c r="G350" s="174">
        <f t="shared" si="5"/>
      </c>
      <c r="H350" s="184"/>
    </row>
    <row r="351" spans="2:8" ht="19.5" customHeight="1">
      <c r="B351" s="100"/>
      <c r="C351" s="101"/>
      <c r="D351" s="100"/>
      <c r="E351" s="102"/>
      <c r="F351" s="103"/>
      <c r="G351" s="173">
        <f t="shared" si="5"/>
      </c>
      <c r="H351" s="183"/>
    </row>
    <row r="352" spans="2:8" ht="19.5" customHeight="1">
      <c r="B352" s="104"/>
      <c r="C352" s="105"/>
      <c r="D352" s="104"/>
      <c r="E352" s="106"/>
      <c r="F352" s="107"/>
      <c r="G352" s="174">
        <f t="shared" si="5"/>
      </c>
      <c r="H352" s="184"/>
    </row>
    <row r="353" spans="2:8" ht="19.5" customHeight="1">
      <c r="B353" s="100"/>
      <c r="C353" s="101"/>
      <c r="D353" s="100"/>
      <c r="E353" s="102"/>
      <c r="F353" s="103"/>
      <c r="G353" s="173">
        <f t="shared" si="5"/>
      </c>
      <c r="H353" s="183"/>
    </row>
    <row r="354" spans="2:8" ht="19.5" customHeight="1">
      <c r="B354" s="104"/>
      <c r="C354" s="105"/>
      <c r="D354" s="104"/>
      <c r="E354" s="106"/>
      <c r="F354" s="107"/>
      <c r="G354" s="174">
        <f t="shared" si="5"/>
      </c>
      <c r="H354" s="184"/>
    </row>
    <row r="355" spans="2:8" ht="19.5" customHeight="1">
      <c r="B355" s="100"/>
      <c r="C355" s="101"/>
      <c r="D355" s="100"/>
      <c r="E355" s="102"/>
      <c r="F355" s="103"/>
      <c r="G355" s="173">
        <f t="shared" si="5"/>
      </c>
      <c r="H355" s="183"/>
    </row>
    <row r="356" spans="2:8" ht="19.5" customHeight="1">
      <c r="B356" s="104"/>
      <c r="C356" s="105"/>
      <c r="D356" s="104"/>
      <c r="E356" s="106"/>
      <c r="F356" s="107"/>
      <c r="G356" s="174">
        <f t="shared" si="5"/>
      </c>
      <c r="H356" s="184"/>
    </row>
    <row r="357" spans="2:8" ht="19.5" customHeight="1">
      <c r="B357" s="100"/>
      <c r="C357" s="101"/>
      <c r="D357" s="100"/>
      <c r="E357" s="102"/>
      <c r="F357" s="103"/>
      <c r="G357" s="173">
        <f t="shared" si="5"/>
      </c>
      <c r="H357" s="183"/>
    </row>
    <row r="358" spans="2:8" ht="19.5" customHeight="1">
      <c r="B358" s="104"/>
      <c r="C358" s="105"/>
      <c r="D358" s="104"/>
      <c r="E358" s="106"/>
      <c r="F358" s="107"/>
      <c r="G358" s="174">
        <f t="shared" si="5"/>
      </c>
      <c r="H358" s="184"/>
    </row>
    <row r="359" spans="2:8" ht="19.5" customHeight="1">
      <c r="B359" s="100"/>
      <c r="C359" s="101"/>
      <c r="D359" s="100"/>
      <c r="E359" s="102"/>
      <c r="F359" s="103"/>
      <c r="G359" s="173">
        <f t="shared" si="5"/>
      </c>
      <c r="H359" s="183"/>
    </row>
    <row r="360" spans="2:8" ht="19.5" customHeight="1">
      <c r="B360" s="104"/>
      <c r="C360" s="105"/>
      <c r="D360" s="104"/>
      <c r="E360" s="106"/>
      <c r="F360" s="107"/>
      <c r="G360" s="174">
        <f t="shared" si="5"/>
      </c>
      <c r="H360" s="184"/>
    </row>
    <row r="361" spans="2:8" ht="19.5" customHeight="1">
      <c r="B361" s="100"/>
      <c r="C361" s="101"/>
      <c r="D361" s="100"/>
      <c r="E361" s="102"/>
      <c r="F361" s="103"/>
      <c r="G361" s="173">
        <f t="shared" si="5"/>
      </c>
      <c r="H361" s="183"/>
    </row>
    <row r="362" spans="2:8" ht="19.5" customHeight="1">
      <c r="B362" s="104"/>
      <c r="C362" s="105"/>
      <c r="D362" s="104"/>
      <c r="E362" s="106"/>
      <c r="F362" s="107"/>
      <c r="G362" s="174">
        <f t="shared" si="5"/>
      </c>
      <c r="H362" s="184"/>
    </row>
    <row r="363" spans="2:8" ht="19.5" customHeight="1">
      <c r="B363" s="100"/>
      <c r="C363" s="101"/>
      <c r="D363" s="100"/>
      <c r="E363" s="102"/>
      <c r="F363" s="103"/>
      <c r="G363" s="173">
        <f t="shared" si="5"/>
      </c>
      <c r="H363" s="183"/>
    </row>
    <row r="364" spans="2:8" ht="19.5" customHeight="1">
      <c r="B364" s="104"/>
      <c r="C364" s="105"/>
      <c r="D364" s="104"/>
      <c r="E364" s="106"/>
      <c r="F364" s="107"/>
      <c r="G364" s="174">
        <f t="shared" si="5"/>
      </c>
      <c r="H364" s="184"/>
    </row>
    <row r="365" spans="2:8" ht="19.5" customHeight="1">
      <c r="B365" s="100"/>
      <c r="C365" s="101"/>
      <c r="D365" s="100"/>
      <c r="E365" s="102"/>
      <c r="F365" s="103"/>
      <c r="G365" s="173">
        <f t="shared" si="5"/>
      </c>
      <c r="H365" s="183"/>
    </row>
    <row r="366" spans="2:8" ht="19.5" customHeight="1">
      <c r="B366" s="104"/>
      <c r="C366" s="105"/>
      <c r="D366" s="104"/>
      <c r="E366" s="106"/>
      <c r="F366" s="107"/>
      <c r="G366" s="174">
        <f t="shared" si="5"/>
      </c>
      <c r="H366" s="184"/>
    </row>
    <row r="367" spans="2:8" ht="19.5" customHeight="1">
      <c r="B367" s="100"/>
      <c r="C367" s="101"/>
      <c r="D367" s="100"/>
      <c r="E367" s="102"/>
      <c r="F367" s="103"/>
      <c r="G367" s="173">
        <f t="shared" si="5"/>
      </c>
      <c r="H367" s="183"/>
    </row>
    <row r="368" spans="2:8" ht="19.5" customHeight="1">
      <c r="B368" s="104"/>
      <c r="C368" s="105"/>
      <c r="D368" s="104"/>
      <c r="E368" s="106"/>
      <c r="F368" s="107"/>
      <c r="G368" s="174">
        <f t="shared" si="5"/>
      </c>
      <c r="H368" s="184"/>
    </row>
    <row r="369" spans="2:8" ht="19.5" customHeight="1">
      <c r="B369" s="100"/>
      <c r="C369" s="101"/>
      <c r="D369" s="100"/>
      <c r="E369" s="102"/>
      <c r="F369" s="103"/>
      <c r="G369" s="173">
        <f t="shared" si="5"/>
      </c>
      <c r="H369" s="183"/>
    </row>
    <row r="370" spans="2:8" ht="19.5" customHeight="1">
      <c r="B370" s="104"/>
      <c r="C370" s="105"/>
      <c r="D370" s="104"/>
      <c r="E370" s="106"/>
      <c r="F370" s="107"/>
      <c r="G370" s="174">
        <f t="shared" si="5"/>
      </c>
      <c r="H370" s="184"/>
    </row>
    <row r="371" spans="2:8" ht="19.5" customHeight="1">
      <c r="B371" s="100"/>
      <c r="C371" s="101"/>
      <c r="D371" s="100"/>
      <c r="E371" s="102"/>
      <c r="F371" s="103"/>
      <c r="G371" s="173">
        <f t="shared" si="5"/>
      </c>
      <c r="H371" s="183"/>
    </row>
    <row r="372" spans="2:8" ht="19.5" customHeight="1">
      <c r="B372" s="104"/>
      <c r="C372" s="105"/>
      <c r="D372" s="104"/>
      <c r="E372" s="106"/>
      <c r="F372" s="107"/>
      <c r="G372" s="174">
        <f t="shared" si="5"/>
      </c>
      <c r="H372" s="184"/>
    </row>
    <row r="373" spans="2:8" ht="19.5" customHeight="1">
      <c r="B373" s="100"/>
      <c r="C373" s="101"/>
      <c r="D373" s="100"/>
      <c r="E373" s="102"/>
      <c r="F373" s="103"/>
      <c r="G373" s="173">
        <f t="shared" si="5"/>
      </c>
      <c r="H373" s="183"/>
    </row>
    <row r="374" spans="2:8" ht="19.5" customHeight="1">
      <c r="B374" s="104"/>
      <c r="C374" s="105"/>
      <c r="D374" s="104"/>
      <c r="E374" s="106"/>
      <c r="F374" s="107"/>
      <c r="G374" s="174">
        <f t="shared" si="5"/>
      </c>
      <c r="H374" s="184"/>
    </row>
    <row r="375" spans="2:8" ht="19.5" customHeight="1">
      <c r="B375" s="100"/>
      <c r="C375" s="101"/>
      <c r="D375" s="100"/>
      <c r="E375" s="102"/>
      <c r="F375" s="103"/>
      <c r="G375" s="173">
        <f t="shared" si="5"/>
      </c>
      <c r="H375" s="183"/>
    </row>
    <row r="376" spans="2:8" ht="19.5" customHeight="1">
      <c r="B376" s="104"/>
      <c r="C376" s="105"/>
      <c r="D376" s="104"/>
      <c r="E376" s="106"/>
      <c r="F376" s="107"/>
      <c r="G376" s="174">
        <f t="shared" si="5"/>
      </c>
      <c r="H376" s="184"/>
    </row>
    <row r="377" spans="2:8" ht="19.5" customHeight="1">
      <c r="B377" s="100"/>
      <c r="C377" s="101"/>
      <c r="D377" s="100"/>
      <c r="E377" s="102"/>
      <c r="F377" s="103"/>
      <c r="G377" s="173">
        <f t="shared" si="5"/>
      </c>
      <c r="H377" s="183"/>
    </row>
    <row r="378" spans="2:8" ht="19.5" customHeight="1">
      <c r="B378" s="104"/>
      <c r="C378" s="105"/>
      <c r="D378" s="104"/>
      <c r="E378" s="106"/>
      <c r="F378" s="107"/>
      <c r="G378" s="174">
        <f t="shared" si="5"/>
      </c>
      <c r="H378" s="184"/>
    </row>
    <row r="379" spans="2:8" ht="19.5" customHeight="1">
      <c r="B379" s="100"/>
      <c r="C379" s="101"/>
      <c r="D379" s="100"/>
      <c r="E379" s="102"/>
      <c r="F379" s="103"/>
      <c r="G379" s="173">
        <f t="shared" si="5"/>
      </c>
      <c r="H379" s="183"/>
    </row>
    <row r="380" spans="2:8" ht="19.5" customHeight="1">
      <c r="B380" s="104"/>
      <c r="C380" s="105"/>
      <c r="D380" s="104"/>
      <c r="E380" s="106"/>
      <c r="F380" s="107"/>
      <c r="G380" s="174">
        <f t="shared" si="5"/>
      </c>
      <c r="H380" s="184"/>
    </row>
    <row r="381" spans="2:8" ht="19.5" customHeight="1">
      <c r="B381" s="100"/>
      <c r="C381" s="101"/>
      <c r="D381" s="100"/>
      <c r="E381" s="102"/>
      <c r="F381" s="103"/>
      <c r="G381" s="173">
        <f t="shared" si="5"/>
      </c>
      <c r="H381" s="183"/>
    </row>
    <row r="382" spans="2:8" ht="19.5" customHeight="1">
      <c r="B382" s="104"/>
      <c r="C382" s="105"/>
      <c r="D382" s="104"/>
      <c r="E382" s="106"/>
      <c r="F382" s="107"/>
      <c r="G382" s="174">
        <f t="shared" si="5"/>
      </c>
      <c r="H382" s="184"/>
    </row>
    <row r="383" spans="2:8" ht="19.5" customHeight="1">
      <c r="B383" s="100"/>
      <c r="C383" s="101"/>
      <c r="D383" s="100"/>
      <c r="E383" s="102"/>
      <c r="F383" s="103"/>
      <c r="G383" s="173">
        <f t="shared" si="5"/>
      </c>
      <c r="H383" s="183"/>
    </row>
    <row r="384" spans="2:8" ht="19.5" customHeight="1">
      <c r="B384" s="104"/>
      <c r="C384" s="105"/>
      <c r="D384" s="104"/>
      <c r="E384" s="106"/>
      <c r="F384" s="107"/>
      <c r="G384" s="174">
        <f t="shared" si="5"/>
      </c>
      <c r="H384" s="184"/>
    </row>
    <row r="385" spans="2:8" ht="19.5" customHeight="1">
      <c r="B385" s="100"/>
      <c r="C385" s="101"/>
      <c r="D385" s="100"/>
      <c r="E385" s="102"/>
      <c r="F385" s="103"/>
      <c r="G385" s="173">
        <f t="shared" si="5"/>
      </c>
      <c r="H385" s="183"/>
    </row>
    <row r="386" spans="2:8" ht="19.5" customHeight="1">
      <c r="B386" s="104"/>
      <c r="C386" s="105"/>
      <c r="D386" s="104"/>
      <c r="E386" s="106"/>
      <c r="F386" s="107"/>
      <c r="G386" s="174">
        <f t="shared" si="5"/>
      </c>
      <c r="H386" s="184"/>
    </row>
    <row r="387" spans="2:8" ht="19.5" customHeight="1">
      <c r="B387" s="100"/>
      <c r="C387" s="101"/>
      <c r="D387" s="100"/>
      <c r="E387" s="102"/>
      <c r="F387" s="103"/>
      <c r="G387" s="173">
        <f t="shared" si="5"/>
      </c>
      <c r="H387" s="183"/>
    </row>
    <row r="388" spans="2:8" ht="19.5" customHeight="1">
      <c r="B388" s="104"/>
      <c r="C388" s="105"/>
      <c r="D388" s="104"/>
      <c r="E388" s="106"/>
      <c r="F388" s="107"/>
      <c r="G388" s="174">
        <f t="shared" si="5"/>
      </c>
      <c r="H388" s="184"/>
    </row>
    <row r="389" spans="2:8" ht="19.5" customHeight="1">
      <c r="B389" s="100"/>
      <c r="C389" s="101"/>
      <c r="D389" s="100"/>
      <c r="E389" s="102"/>
      <c r="F389" s="103"/>
      <c r="G389" s="173">
        <f t="shared" si="5"/>
      </c>
      <c r="H389" s="183"/>
    </row>
    <row r="390" spans="2:8" ht="19.5" customHeight="1">
      <c r="B390" s="104"/>
      <c r="C390" s="105"/>
      <c r="D390" s="104"/>
      <c r="E390" s="106"/>
      <c r="F390" s="107"/>
      <c r="G390" s="174">
        <f t="shared" si="5"/>
      </c>
      <c r="H390" s="184"/>
    </row>
    <row r="391" spans="2:8" ht="19.5" customHeight="1">
      <c r="B391" s="100"/>
      <c r="C391" s="101"/>
      <c r="D391" s="100"/>
      <c r="E391" s="102"/>
      <c r="F391" s="103"/>
      <c r="G391" s="173">
        <f t="shared" si="5"/>
      </c>
      <c r="H391" s="183"/>
    </row>
    <row r="392" spans="2:8" ht="19.5" customHeight="1">
      <c r="B392" s="104"/>
      <c r="C392" s="105"/>
      <c r="D392" s="104"/>
      <c r="E392" s="106"/>
      <c r="F392" s="107"/>
      <c r="G392" s="174">
        <f t="shared" si="5"/>
      </c>
      <c r="H392" s="184"/>
    </row>
    <row r="393" spans="2:8" ht="19.5" customHeight="1">
      <c r="B393" s="100"/>
      <c r="C393" s="101"/>
      <c r="D393" s="100"/>
      <c r="E393" s="102"/>
      <c r="F393" s="103"/>
      <c r="G393" s="173">
        <f t="shared" si="5"/>
      </c>
      <c r="H393" s="183"/>
    </row>
    <row r="394" spans="2:8" ht="19.5" customHeight="1">
      <c r="B394" s="104"/>
      <c r="C394" s="105"/>
      <c r="D394" s="104"/>
      <c r="E394" s="106"/>
      <c r="F394" s="107"/>
      <c r="G394" s="174">
        <f t="shared" si="5"/>
      </c>
      <c r="H394" s="184"/>
    </row>
    <row r="395" spans="2:8" ht="19.5" customHeight="1">
      <c r="B395" s="100"/>
      <c r="C395" s="101"/>
      <c r="D395" s="100"/>
      <c r="E395" s="102"/>
      <c r="F395" s="103"/>
      <c r="G395" s="173">
        <f t="shared" si="5"/>
      </c>
      <c r="H395" s="183"/>
    </row>
    <row r="396" spans="2:8" ht="19.5" customHeight="1">
      <c r="B396" s="104"/>
      <c r="C396" s="105"/>
      <c r="D396" s="104"/>
      <c r="E396" s="106"/>
      <c r="F396" s="107"/>
      <c r="G396" s="174">
        <f t="shared" si="5"/>
      </c>
      <c r="H396" s="184"/>
    </row>
    <row r="397" spans="2:8" ht="19.5" customHeight="1">
      <c r="B397" s="100"/>
      <c r="C397" s="101"/>
      <c r="D397" s="100"/>
      <c r="E397" s="102"/>
      <c r="F397" s="103"/>
      <c r="G397" s="173">
        <f aca="true" t="shared" si="6" ref="G397:G460">IF(AND(ISBLANK(E397),ISBLANK(F397)),"",G396-E397+F397)</f>
      </c>
      <c r="H397" s="183"/>
    </row>
    <row r="398" spans="2:8" ht="19.5" customHeight="1">
      <c r="B398" s="104"/>
      <c r="C398" s="105"/>
      <c r="D398" s="104"/>
      <c r="E398" s="106"/>
      <c r="F398" s="107"/>
      <c r="G398" s="174">
        <f t="shared" si="6"/>
      </c>
      <c r="H398" s="184"/>
    </row>
    <row r="399" spans="2:8" ht="19.5" customHeight="1">
      <c r="B399" s="100"/>
      <c r="C399" s="101"/>
      <c r="D399" s="100"/>
      <c r="E399" s="102"/>
      <c r="F399" s="103"/>
      <c r="G399" s="173">
        <f t="shared" si="6"/>
      </c>
      <c r="H399" s="183"/>
    </row>
    <row r="400" spans="2:8" ht="19.5" customHeight="1">
      <c r="B400" s="104"/>
      <c r="C400" s="105"/>
      <c r="D400" s="104"/>
      <c r="E400" s="106"/>
      <c r="F400" s="107"/>
      <c r="G400" s="174">
        <f t="shared" si="6"/>
      </c>
      <c r="H400" s="184"/>
    </row>
    <row r="401" spans="2:8" ht="19.5" customHeight="1">
      <c r="B401" s="100"/>
      <c r="C401" s="101"/>
      <c r="D401" s="100"/>
      <c r="E401" s="102"/>
      <c r="F401" s="103"/>
      <c r="G401" s="173">
        <f t="shared" si="6"/>
      </c>
      <c r="H401" s="183"/>
    </row>
    <row r="402" spans="2:8" ht="19.5" customHeight="1">
      <c r="B402" s="104"/>
      <c r="C402" s="105"/>
      <c r="D402" s="104"/>
      <c r="E402" s="106"/>
      <c r="F402" s="107"/>
      <c r="G402" s="174">
        <f t="shared" si="6"/>
      </c>
      <c r="H402" s="184"/>
    </row>
    <row r="403" spans="2:8" ht="19.5" customHeight="1">
      <c r="B403" s="100"/>
      <c r="C403" s="101"/>
      <c r="D403" s="100"/>
      <c r="E403" s="102"/>
      <c r="F403" s="103"/>
      <c r="G403" s="173">
        <f t="shared" si="6"/>
      </c>
      <c r="H403" s="183"/>
    </row>
    <row r="404" spans="2:8" ht="19.5" customHeight="1">
      <c r="B404" s="104"/>
      <c r="C404" s="105"/>
      <c r="D404" s="104"/>
      <c r="E404" s="106"/>
      <c r="F404" s="107"/>
      <c r="G404" s="174">
        <f t="shared" si="6"/>
      </c>
      <c r="H404" s="184"/>
    </row>
    <row r="405" spans="2:8" ht="19.5" customHeight="1">
      <c r="B405" s="100"/>
      <c r="C405" s="101"/>
      <c r="D405" s="100"/>
      <c r="E405" s="102"/>
      <c r="F405" s="103"/>
      <c r="G405" s="173">
        <f t="shared" si="6"/>
      </c>
      <c r="H405" s="183"/>
    </row>
    <row r="406" spans="2:8" ht="19.5" customHeight="1">
      <c r="B406" s="104"/>
      <c r="C406" s="105"/>
      <c r="D406" s="104"/>
      <c r="E406" s="106"/>
      <c r="F406" s="107"/>
      <c r="G406" s="174">
        <f t="shared" si="6"/>
      </c>
      <c r="H406" s="184"/>
    </row>
    <row r="407" spans="2:8" ht="19.5" customHeight="1">
      <c r="B407" s="100"/>
      <c r="C407" s="101"/>
      <c r="D407" s="100"/>
      <c r="E407" s="102"/>
      <c r="F407" s="103"/>
      <c r="G407" s="173">
        <f t="shared" si="6"/>
      </c>
      <c r="H407" s="183"/>
    </row>
    <row r="408" spans="2:8" ht="19.5" customHeight="1">
      <c r="B408" s="104"/>
      <c r="C408" s="105"/>
      <c r="D408" s="104"/>
      <c r="E408" s="106"/>
      <c r="F408" s="107"/>
      <c r="G408" s="174">
        <f t="shared" si="6"/>
      </c>
      <c r="H408" s="184"/>
    </row>
    <row r="409" spans="2:8" ht="19.5" customHeight="1">
      <c r="B409" s="100"/>
      <c r="C409" s="101"/>
      <c r="D409" s="100"/>
      <c r="E409" s="102"/>
      <c r="F409" s="103"/>
      <c r="G409" s="173">
        <f t="shared" si="6"/>
      </c>
      <c r="H409" s="183"/>
    </row>
    <row r="410" spans="2:8" ht="19.5" customHeight="1">
      <c r="B410" s="104"/>
      <c r="C410" s="105"/>
      <c r="D410" s="104"/>
      <c r="E410" s="106"/>
      <c r="F410" s="107"/>
      <c r="G410" s="174">
        <f t="shared" si="6"/>
      </c>
      <c r="H410" s="184"/>
    </row>
    <row r="411" spans="2:8" ht="19.5" customHeight="1">
      <c r="B411" s="100"/>
      <c r="C411" s="101"/>
      <c r="D411" s="100"/>
      <c r="E411" s="102"/>
      <c r="F411" s="103"/>
      <c r="G411" s="173">
        <f t="shared" si="6"/>
      </c>
      <c r="H411" s="183"/>
    </row>
    <row r="412" spans="2:8" ht="19.5" customHeight="1">
      <c r="B412" s="104"/>
      <c r="C412" s="105"/>
      <c r="D412" s="104"/>
      <c r="E412" s="106"/>
      <c r="F412" s="107"/>
      <c r="G412" s="174">
        <f t="shared" si="6"/>
      </c>
      <c r="H412" s="184"/>
    </row>
    <row r="413" spans="2:8" ht="19.5" customHeight="1">
      <c r="B413" s="100"/>
      <c r="C413" s="101"/>
      <c r="D413" s="100"/>
      <c r="E413" s="102"/>
      <c r="F413" s="103"/>
      <c r="G413" s="173">
        <f t="shared" si="6"/>
      </c>
      <c r="H413" s="183"/>
    </row>
    <row r="414" spans="2:8" ht="19.5" customHeight="1">
      <c r="B414" s="104"/>
      <c r="C414" s="105"/>
      <c r="D414" s="104"/>
      <c r="E414" s="106"/>
      <c r="F414" s="107"/>
      <c r="G414" s="174">
        <f t="shared" si="6"/>
      </c>
      <c r="H414" s="184"/>
    </row>
    <row r="415" spans="2:8" ht="19.5" customHeight="1">
      <c r="B415" s="100"/>
      <c r="C415" s="101"/>
      <c r="D415" s="100"/>
      <c r="E415" s="102"/>
      <c r="F415" s="103"/>
      <c r="G415" s="173">
        <f t="shared" si="6"/>
      </c>
      <c r="H415" s="183"/>
    </row>
    <row r="416" spans="2:8" ht="19.5" customHeight="1">
      <c r="B416" s="104"/>
      <c r="C416" s="105"/>
      <c r="D416" s="104"/>
      <c r="E416" s="106"/>
      <c r="F416" s="107"/>
      <c r="G416" s="174">
        <f t="shared" si="6"/>
      </c>
      <c r="H416" s="184"/>
    </row>
    <row r="417" spans="2:8" ht="19.5" customHeight="1">
      <c r="B417" s="100"/>
      <c r="C417" s="101"/>
      <c r="D417" s="100"/>
      <c r="E417" s="102"/>
      <c r="F417" s="103"/>
      <c r="G417" s="173">
        <f t="shared" si="6"/>
      </c>
      <c r="H417" s="183"/>
    </row>
    <row r="418" spans="2:8" ht="19.5" customHeight="1">
      <c r="B418" s="104"/>
      <c r="C418" s="105"/>
      <c r="D418" s="104"/>
      <c r="E418" s="106"/>
      <c r="F418" s="107"/>
      <c r="G418" s="174">
        <f t="shared" si="6"/>
      </c>
      <c r="H418" s="184"/>
    </row>
    <row r="419" spans="2:8" ht="19.5" customHeight="1">
      <c r="B419" s="100"/>
      <c r="C419" s="101"/>
      <c r="D419" s="100"/>
      <c r="E419" s="102"/>
      <c r="F419" s="103"/>
      <c r="G419" s="173">
        <f t="shared" si="6"/>
      </c>
      <c r="H419" s="183"/>
    </row>
    <row r="420" spans="2:8" ht="19.5" customHeight="1">
      <c r="B420" s="104"/>
      <c r="C420" s="105"/>
      <c r="D420" s="104"/>
      <c r="E420" s="106"/>
      <c r="F420" s="107"/>
      <c r="G420" s="174">
        <f t="shared" si="6"/>
      </c>
      <c r="H420" s="184"/>
    </row>
    <row r="421" spans="2:8" ht="19.5" customHeight="1">
      <c r="B421" s="100"/>
      <c r="C421" s="101"/>
      <c r="D421" s="100"/>
      <c r="E421" s="102"/>
      <c r="F421" s="103"/>
      <c r="G421" s="173">
        <f t="shared" si="6"/>
      </c>
      <c r="H421" s="183"/>
    </row>
    <row r="422" spans="2:8" ht="19.5" customHeight="1">
      <c r="B422" s="104"/>
      <c r="C422" s="105"/>
      <c r="D422" s="104"/>
      <c r="E422" s="106"/>
      <c r="F422" s="107"/>
      <c r="G422" s="174">
        <f t="shared" si="6"/>
      </c>
      <c r="H422" s="184"/>
    </row>
    <row r="423" spans="2:8" ht="19.5" customHeight="1">
      <c r="B423" s="100"/>
      <c r="C423" s="101"/>
      <c r="D423" s="100"/>
      <c r="E423" s="102"/>
      <c r="F423" s="103"/>
      <c r="G423" s="173">
        <f t="shared" si="6"/>
      </c>
      <c r="H423" s="183"/>
    </row>
    <row r="424" spans="2:8" ht="19.5" customHeight="1">
      <c r="B424" s="104"/>
      <c r="C424" s="105"/>
      <c r="D424" s="104"/>
      <c r="E424" s="106"/>
      <c r="F424" s="107"/>
      <c r="G424" s="174">
        <f t="shared" si="6"/>
      </c>
      <c r="H424" s="184"/>
    </row>
    <row r="425" spans="2:8" ht="19.5" customHeight="1">
      <c r="B425" s="100"/>
      <c r="C425" s="101"/>
      <c r="D425" s="100"/>
      <c r="E425" s="102"/>
      <c r="F425" s="103"/>
      <c r="G425" s="173">
        <f t="shared" si="6"/>
      </c>
      <c r="H425" s="183"/>
    </row>
    <row r="426" spans="2:8" ht="19.5" customHeight="1">
      <c r="B426" s="104"/>
      <c r="C426" s="105"/>
      <c r="D426" s="104"/>
      <c r="E426" s="106"/>
      <c r="F426" s="107"/>
      <c r="G426" s="174">
        <f t="shared" si="6"/>
      </c>
      <c r="H426" s="184"/>
    </row>
    <row r="427" spans="2:8" ht="19.5" customHeight="1">
      <c r="B427" s="100"/>
      <c r="C427" s="101"/>
      <c r="D427" s="100"/>
      <c r="E427" s="102"/>
      <c r="F427" s="103"/>
      <c r="G427" s="173">
        <f t="shared" si="6"/>
      </c>
      <c r="H427" s="183"/>
    </row>
    <row r="428" spans="2:8" ht="19.5" customHeight="1">
      <c r="B428" s="104"/>
      <c r="C428" s="105"/>
      <c r="D428" s="104"/>
      <c r="E428" s="106"/>
      <c r="F428" s="107"/>
      <c r="G428" s="174">
        <f t="shared" si="6"/>
      </c>
      <c r="H428" s="184"/>
    </row>
    <row r="429" spans="2:8" ht="19.5" customHeight="1">
      <c r="B429" s="100"/>
      <c r="C429" s="101"/>
      <c r="D429" s="100"/>
      <c r="E429" s="102"/>
      <c r="F429" s="103"/>
      <c r="G429" s="173">
        <f t="shared" si="6"/>
      </c>
      <c r="H429" s="183"/>
    </row>
    <row r="430" spans="2:8" ht="19.5" customHeight="1">
      <c r="B430" s="104"/>
      <c r="C430" s="105"/>
      <c r="D430" s="104"/>
      <c r="E430" s="106"/>
      <c r="F430" s="107"/>
      <c r="G430" s="174">
        <f t="shared" si="6"/>
      </c>
      <c r="H430" s="184"/>
    </row>
    <row r="431" spans="2:8" ht="19.5" customHeight="1">
      <c r="B431" s="100"/>
      <c r="C431" s="101"/>
      <c r="D431" s="100"/>
      <c r="E431" s="102"/>
      <c r="F431" s="103"/>
      <c r="G431" s="173">
        <f t="shared" si="6"/>
      </c>
      <c r="H431" s="183"/>
    </row>
    <row r="432" spans="2:8" ht="19.5" customHeight="1">
      <c r="B432" s="104"/>
      <c r="C432" s="105"/>
      <c r="D432" s="104"/>
      <c r="E432" s="106"/>
      <c r="F432" s="107"/>
      <c r="G432" s="174">
        <f t="shared" si="6"/>
      </c>
      <c r="H432" s="184"/>
    </row>
    <row r="433" spans="2:8" ht="19.5" customHeight="1">
      <c r="B433" s="100"/>
      <c r="C433" s="101"/>
      <c r="D433" s="100"/>
      <c r="E433" s="102"/>
      <c r="F433" s="103"/>
      <c r="G433" s="173">
        <f t="shared" si="6"/>
      </c>
      <c r="H433" s="183"/>
    </row>
    <row r="434" spans="2:8" ht="19.5" customHeight="1">
      <c r="B434" s="104"/>
      <c r="C434" s="105"/>
      <c r="D434" s="104"/>
      <c r="E434" s="106"/>
      <c r="F434" s="107"/>
      <c r="G434" s="174">
        <f t="shared" si="6"/>
      </c>
      <c r="H434" s="184"/>
    </row>
    <row r="435" spans="2:8" ht="19.5" customHeight="1">
      <c r="B435" s="100"/>
      <c r="C435" s="101"/>
      <c r="D435" s="100"/>
      <c r="E435" s="102"/>
      <c r="F435" s="103"/>
      <c r="G435" s="173">
        <f t="shared" si="6"/>
      </c>
      <c r="H435" s="183"/>
    </row>
    <row r="436" spans="2:8" ht="19.5" customHeight="1">
      <c r="B436" s="104"/>
      <c r="C436" s="105"/>
      <c r="D436" s="104"/>
      <c r="E436" s="106"/>
      <c r="F436" s="107"/>
      <c r="G436" s="174">
        <f t="shared" si="6"/>
      </c>
      <c r="H436" s="184"/>
    </row>
    <row r="437" spans="2:8" ht="19.5" customHeight="1">
      <c r="B437" s="100"/>
      <c r="C437" s="101"/>
      <c r="D437" s="100"/>
      <c r="E437" s="102"/>
      <c r="F437" s="103"/>
      <c r="G437" s="173">
        <f t="shared" si="6"/>
      </c>
      <c r="H437" s="183"/>
    </row>
    <row r="438" spans="2:8" ht="19.5" customHeight="1">
      <c r="B438" s="104"/>
      <c r="C438" s="105"/>
      <c r="D438" s="104"/>
      <c r="E438" s="106"/>
      <c r="F438" s="107"/>
      <c r="G438" s="174">
        <f t="shared" si="6"/>
      </c>
      <c r="H438" s="184"/>
    </row>
    <row r="439" spans="2:8" ht="19.5" customHeight="1">
      <c r="B439" s="100"/>
      <c r="C439" s="101"/>
      <c r="D439" s="100"/>
      <c r="E439" s="102"/>
      <c r="F439" s="103"/>
      <c r="G439" s="173">
        <f t="shared" si="6"/>
      </c>
      <c r="H439" s="183"/>
    </row>
    <row r="440" spans="2:8" ht="19.5" customHeight="1">
      <c r="B440" s="104"/>
      <c r="C440" s="105"/>
      <c r="D440" s="104"/>
      <c r="E440" s="106"/>
      <c r="F440" s="107"/>
      <c r="G440" s="174">
        <f t="shared" si="6"/>
      </c>
      <c r="H440" s="184"/>
    </row>
    <row r="441" spans="2:8" ht="19.5" customHeight="1">
      <c r="B441" s="100"/>
      <c r="C441" s="101"/>
      <c r="D441" s="100"/>
      <c r="E441" s="102"/>
      <c r="F441" s="103"/>
      <c r="G441" s="173">
        <f t="shared" si="6"/>
      </c>
      <c r="H441" s="183"/>
    </row>
    <row r="442" spans="2:8" ht="19.5" customHeight="1">
      <c r="B442" s="104"/>
      <c r="C442" s="105"/>
      <c r="D442" s="104"/>
      <c r="E442" s="106"/>
      <c r="F442" s="107"/>
      <c r="G442" s="174">
        <f t="shared" si="6"/>
      </c>
      <c r="H442" s="184"/>
    </row>
    <row r="443" spans="2:8" ht="19.5" customHeight="1">
      <c r="B443" s="100"/>
      <c r="C443" s="101"/>
      <c r="D443" s="100"/>
      <c r="E443" s="102"/>
      <c r="F443" s="103"/>
      <c r="G443" s="173">
        <f t="shared" si="6"/>
      </c>
      <c r="H443" s="183"/>
    </row>
    <row r="444" spans="2:8" ht="19.5" customHeight="1">
      <c r="B444" s="104"/>
      <c r="C444" s="105"/>
      <c r="D444" s="104"/>
      <c r="E444" s="106"/>
      <c r="F444" s="107"/>
      <c r="G444" s="174">
        <f t="shared" si="6"/>
      </c>
      <c r="H444" s="184"/>
    </row>
    <row r="445" spans="2:8" ht="19.5" customHeight="1">
      <c r="B445" s="100"/>
      <c r="C445" s="101"/>
      <c r="D445" s="100"/>
      <c r="E445" s="102"/>
      <c r="F445" s="103"/>
      <c r="G445" s="173">
        <f t="shared" si="6"/>
      </c>
      <c r="H445" s="183"/>
    </row>
    <row r="446" spans="2:8" ht="19.5" customHeight="1">
      <c r="B446" s="104"/>
      <c r="C446" s="105"/>
      <c r="D446" s="104"/>
      <c r="E446" s="106"/>
      <c r="F446" s="107"/>
      <c r="G446" s="174">
        <f t="shared" si="6"/>
      </c>
      <c r="H446" s="184"/>
    </row>
    <row r="447" spans="2:8" ht="19.5" customHeight="1">
      <c r="B447" s="100"/>
      <c r="C447" s="101"/>
      <c r="D447" s="100"/>
      <c r="E447" s="102"/>
      <c r="F447" s="103"/>
      <c r="G447" s="173">
        <f t="shared" si="6"/>
      </c>
      <c r="H447" s="183"/>
    </row>
    <row r="448" spans="2:8" ht="19.5" customHeight="1">
      <c r="B448" s="104"/>
      <c r="C448" s="105"/>
      <c r="D448" s="104"/>
      <c r="E448" s="106"/>
      <c r="F448" s="107"/>
      <c r="G448" s="174">
        <f t="shared" si="6"/>
      </c>
      <c r="H448" s="184"/>
    </row>
    <row r="449" spans="2:8" ht="19.5" customHeight="1">
      <c r="B449" s="100"/>
      <c r="C449" s="101"/>
      <c r="D449" s="100"/>
      <c r="E449" s="102"/>
      <c r="F449" s="103"/>
      <c r="G449" s="173">
        <f t="shared" si="6"/>
      </c>
      <c r="H449" s="183"/>
    </row>
    <row r="450" spans="2:8" ht="19.5" customHeight="1">
      <c r="B450" s="104"/>
      <c r="C450" s="105"/>
      <c r="D450" s="104"/>
      <c r="E450" s="106"/>
      <c r="F450" s="107"/>
      <c r="G450" s="174">
        <f t="shared" si="6"/>
      </c>
      <c r="H450" s="184"/>
    </row>
    <row r="451" spans="2:8" ht="19.5" customHeight="1">
      <c r="B451" s="100"/>
      <c r="C451" s="101"/>
      <c r="D451" s="100"/>
      <c r="E451" s="102"/>
      <c r="F451" s="103"/>
      <c r="G451" s="173">
        <f t="shared" si="6"/>
      </c>
      <c r="H451" s="183"/>
    </row>
    <row r="452" spans="2:8" ht="19.5" customHeight="1">
      <c r="B452" s="104"/>
      <c r="C452" s="105"/>
      <c r="D452" s="104"/>
      <c r="E452" s="106"/>
      <c r="F452" s="107"/>
      <c r="G452" s="174">
        <f t="shared" si="6"/>
      </c>
      <c r="H452" s="184"/>
    </row>
    <row r="453" spans="2:8" ht="19.5" customHeight="1">
      <c r="B453" s="100"/>
      <c r="C453" s="101"/>
      <c r="D453" s="100"/>
      <c r="E453" s="102"/>
      <c r="F453" s="103"/>
      <c r="G453" s="173">
        <f t="shared" si="6"/>
      </c>
      <c r="H453" s="183"/>
    </row>
    <row r="454" spans="2:8" ht="19.5" customHeight="1">
      <c r="B454" s="104"/>
      <c r="C454" s="105"/>
      <c r="D454" s="104"/>
      <c r="E454" s="106"/>
      <c r="F454" s="107"/>
      <c r="G454" s="174">
        <f t="shared" si="6"/>
      </c>
      <c r="H454" s="184"/>
    </row>
    <row r="455" spans="2:8" ht="19.5" customHeight="1">
      <c r="B455" s="100"/>
      <c r="C455" s="101"/>
      <c r="D455" s="100"/>
      <c r="E455" s="102"/>
      <c r="F455" s="103"/>
      <c r="G455" s="173">
        <f t="shared" si="6"/>
      </c>
      <c r="H455" s="183"/>
    </row>
    <row r="456" spans="2:8" ht="19.5" customHeight="1">
      <c r="B456" s="104"/>
      <c r="C456" s="105"/>
      <c r="D456" s="104"/>
      <c r="E456" s="106"/>
      <c r="F456" s="107"/>
      <c r="G456" s="174">
        <f t="shared" si="6"/>
      </c>
      <c r="H456" s="184"/>
    </row>
    <row r="457" spans="2:8" ht="19.5" customHeight="1">
      <c r="B457" s="100"/>
      <c r="C457" s="101"/>
      <c r="D457" s="100"/>
      <c r="E457" s="102"/>
      <c r="F457" s="103"/>
      <c r="G457" s="173">
        <f t="shared" si="6"/>
      </c>
      <c r="H457" s="183"/>
    </row>
    <row r="458" spans="2:8" ht="19.5" customHeight="1">
      <c r="B458" s="104"/>
      <c r="C458" s="105"/>
      <c r="D458" s="104"/>
      <c r="E458" s="106"/>
      <c r="F458" s="107"/>
      <c r="G458" s="174">
        <f t="shared" si="6"/>
      </c>
      <c r="H458" s="184"/>
    </row>
    <row r="459" spans="2:8" ht="19.5" customHeight="1">
      <c r="B459" s="100"/>
      <c r="C459" s="101"/>
      <c r="D459" s="100"/>
      <c r="E459" s="102"/>
      <c r="F459" s="103"/>
      <c r="G459" s="173">
        <f t="shared" si="6"/>
      </c>
      <c r="H459" s="183"/>
    </row>
    <row r="460" spans="2:8" ht="19.5" customHeight="1">
      <c r="B460" s="104"/>
      <c r="C460" s="105"/>
      <c r="D460" s="104"/>
      <c r="E460" s="106"/>
      <c r="F460" s="107"/>
      <c r="G460" s="174">
        <f t="shared" si="6"/>
      </c>
      <c r="H460" s="184"/>
    </row>
    <row r="461" spans="2:8" ht="19.5" customHeight="1">
      <c r="B461" s="100"/>
      <c r="C461" s="101"/>
      <c r="D461" s="100"/>
      <c r="E461" s="102"/>
      <c r="F461" s="103"/>
      <c r="G461" s="173">
        <f aca="true" t="shared" si="7" ref="G461:G524">IF(AND(ISBLANK(E461),ISBLANK(F461)),"",G460-E461+F461)</f>
      </c>
      <c r="H461" s="185"/>
    </row>
    <row r="462" spans="2:8" ht="19.5" customHeight="1">
      <c r="B462" s="104"/>
      <c r="C462" s="105"/>
      <c r="D462" s="104"/>
      <c r="E462" s="106"/>
      <c r="F462" s="107"/>
      <c r="G462" s="174">
        <f t="shared" si="7"/>
      </c>
      <c r="H462" s="186"/>
    </row>
    <row r="463" spans="2:8" ht="19.5" customHeight="1">
      <c r="B463" s="100"/>
      <c r="C463" s="101"/>
      <c r="D463" s="100"/>
      <c r="E463" s="102"/>
      <c r="F463" s="103"/>
      <c r="G463" s="173">
        <f t="shared" si="7"/>
      </c>
      <c r="H463" s="183"/>
    </row>
    <row r="464" spans="2:8" ht="19.5" customHeight="1">
      <c r="B464" s="104"/>
      <c r="C464" s="105"/>
      <c r="D464" s="104"/>
      <c r="E464" s="106"/>
      <c r="F464" s="107"/>
      <c r="G464" s="174">
        <f t="shared" si="7"/>
      </c>
      <c r="H464" s="184"/>
    </row>
    <row r="465" spans="2:8" ht="19.5" customHeight="1">
      <c r="B465" s="100"/>
      <c r="C465" s="101"/>
      <c r="D465" s="100"/>
      <c r="E465" s="102"/>
      <c r="F465" s="103"/>
      <c r="G465" s="173">
        <f t="shared" si="7"/>
      </c>
      <c r="H465" s="183"/>
    </row>
    <row r="466" spans="2:8" ht="19.5" customHeight="1">
      <c r="B466" s="104"/>
      <c r="C466" s="105"/>
      <c r="D466" s="104"/>
      <c r="E466" s="106"/>
      <c r="F466" s="107"/>
      <c r="G466" s="174">
        <f t="shared" si="7"/>
      </c>
      <c r="H466" s="184"/>
    </row>
    <row r="467" spans="2:8" ht="19.5" customHeight="1">
      <c r="B467" s="100"/>
      <c r="C467" s="101"/>
      <c r="D467" s="100"/>
      <c r="E467" s="102"/>
      <c r="F467" s="103"/>
      <c r="G467" s="173">
        <f t="shared" si="7"/>
      </c>
      <c r="H467" s="183"/>
    </row>
    <row r="468" spans="2:8" ht="19.5" customHeight="1">
      <c r="B468" s="104"/>
      <c r="C468" s="105"/>
      <c r="D468" s="104"/>
      <c r="E468" s="106"/>
      <c r="F468" s="107"/>
      <c r="G468" s="174">
        <f t="shared" si="7"/>
      </c>
      <c r="H468" s="184"/>
    </row>
    <row r="469" spans="2:8" ht="19.5" customHeight="1">
      <c r="B469" s="100"/>
      <c r="C469" s="101"/>
      <c r="D469" s="100"/>
      <c r="E469" s="102"/>
      <c r="F469" s="103"/>
      <c r="G469" s="173">
        <f t="shared" si="7"/>
      </c>
      <c r="H469" s="183"/>
    </row>
    <row r="470" spans="2:8" ht="19.5" customHeight="1">
      <c r="B470" s="104"/>
      <c r="C470" s="105"/>
      <c r="D470" s="104"/>
      <c r="E470" s="106"/>
      <c r="F470" s="107"/>
      <c r="G470" s="174">
        <f t="shared" si="7"/>
      </c>
      <c r="H470" s="184"/>
    </row>
    <row r="471" spans="2:8" ht="19.5" customHeight="1">
      <c r="B471" s="100"/>
      <c r="C471" s="101"/>
      <c r="D471" s="100"/>
      <c r="E471" s="102"/>
      <c r="F471" s="103"/>
      <c r="G471" s="173">
        <f t="shared" si="7"/>
      </c>
      <c r="H471" s="183"/>
    </row>
    <row r="472" spans="2:8" ht="19.5" customHeight="1">
      <c r="B472" s="104"/>
      <c r="C472" s="105"/>
      <c r="D472" s="104"/>
      <c r="E472" s="106"/>
      <c r="F472" s="107"/>
      <c r="G472" s="174">
        <f t="shared" si="7"/>
      </c>
      <c r="H472" s="184"/>
    </row>
    <row r="473" spans="2:8" ht="19.5" customHeight="1">
      <c r="B473" s="100"/>
      <c r="C473" s="101"/>
      <c r="D473" s="100"/>
      <c r="E473" s="102"/>
      <c r="F473" s="103"/>
      <c r="G473" s="173">
        <f t="shared" si="7"/>
      </c>
      <c r="H473" s="183"/>
    </row>
    <row r="474" spans="2:8" ht="19.5" customHeight="1">
      <c r="B474" s="104"/>
      <c r="C474" s="105"/>
      <c r="D474" s="104"/>
      <c r="E474" s="106"/>
      <c r="F474" s="107"/>
      <c r="G474" s="174">
        <f t="shared" si="7"/>
      </c>
      <c r="H474" s="184"/>
    </row>
    <row r="475" spans="2:8" ht="19.5" customHeight="1">
      <c r="B475" s="100"/>
      <c r="C475" s="101"/>
      <c r="D475" s="100"/>
      <c r="E475" s="102"/>
      <c r="F475" s="103"/>
      <c r="G475" s="173">
        <f t="shared" si="7"/>
      </c>
      <c r="H475" s="183"/>
    </row>
    <row r="476" spans="2:8" ht="19.5" customHeight="1">
      <c r="B476" s="104"/>
      <c r="C476" s="105"/>
      <c r="D476" s="104"/>
      <c r="E476" s="106"/>
      <c r="F476" s="107"/>
      <c r="G476" s="174">
        <f t="shared" si="7"/>
      </c>
      <c r="H476" s="184"/>
    </row>
    <row r="477" spans="2:8" ht="19.5" customHeight="1">
      <c r="B477" s="100"/>
      <c r="C477" s="101"/>
      <c r="D477" s="100"/>
      <c r="E477" s="102"/>
      <c r="F477" s="103"/>
      <c r="G477" s="173">
        <f t="shared" si="7"/>
      </c>
      <c r="H477" s="183"/>
    </row>
    <row r="478" spans="2:8" ht="19.5" customHeight="1">
      <c r="B478" s="104"/>
      <c r="C478" s="105"/>
      <c r="D478" s="104"/>
      <c r="E478" s="106"/>
      <c r="F478" s="107"/>
      <c r="G478" s="174">
        <f t="shared" si="7"/>
      </c>
      <c r="H478" s="184"/>
    </row>
    <row r="479" spans="2:8" ht="19.5" customHeight="1">
      <c r="B479" s="100"/>
      <c r="C479" s="101"/>
      <c r="D479" s="100"/>
      <c r="E479" s="102"/>
      <c r="F479" s="103"/>
      <c r="G479" s="173">
        <f t="shared" si="7"/>
      </c>
      <c r="H479" s="183"/>
    </row>
    <row r="480" spans="2:8" ht="19.5" customHeight="1">
      <c r="B480" s="104"/>
      <c r="C480" s="105"/>
      <c r="D480" s="104"/>
      <c r="E480" s="106"/>
      <c r="F480" s="107"/>
      <c r="G480" s="174">
        <f t="shared" si="7"/>
      </c>
      <c r="H480" s="184"/>
    </row>
    <row r="481" spans="2:8" ht="19.5" customHeight="1">
      <c r="B481" s="100"/>
      <c r="C481" s="101"/>
      <c r="D481" s="100"/>
      <c r="E481" s="102"/>
      <c r="F481" s="103"/>
      <c r="G481" s="173">
        <f t="shared" si="7"/>
      </c>
      <c r="H481" s="183"/>
    </row>
    <row r="482" spans="2:8" ht="19.5" customHeight="1">
      <c r="B482" s="104"/>
      <c r="C482" s="105"/>
      <c r="D482" s="104"/>
      <c r="E482" s="106"/>
      <c r="F482" s="107"/>
      <c r="G482" s="174">
        <f t="shared" si="7"/>
      </c>
      <c r="H482" s="184"/>
    </row>
    <row r="483" spans="2:8" ht="19.5" customHeight="1">
      <c r="B483" s="100"/>
      <c r="C483" s="101"/>
      <c r="D483" s="100"/>
      <c r="E483" s="102"/>
      <c r="F483" s="103"/>
      <c r="G483" s="173">
        <f t="shared" si="7"/>
      </c>
      <c r="H483" s="183"/>
    </row>
    <row r="484" spans="2:8" ht="19.5" customHeight="1">
      <c r="B484" s="104"/>
      <c r="C484" s="105"/>
      <c r="D484" s="104"/>
      <c r="E484" s="106"/>
      <c r="F484" s="107"/>
      <c r="G484" s="174">
        <f t="shared" si="7"/>
      </c>
      <c r="H484" s="184"/>
    </row>
    <row r="485" spans="2:8" ht="19.5" customHeight="1">
      <c r="B485" s="100"/>
      <c r="C485" s="101"/>
      <c r="D485" s="100"/>
      <c r="E485" s="102"/>
      <c r="F485" s="103"/>
      <c r="G485" s="173">
        <f t="shared" si="7"/>
      </c>
      <c r="H485" s="183"/>
    </row>
    <row r="486" spans="2:8" ht="19.5" customHeight="1">
      <c r="B486" s="104"/>
      <c r="C486" s="105"/>
      <c r="D486" s="104"/>
      <c r="E486" s="106"/>
      <c r="F486" s="107"/>
      <c r="G486" s="174">
        <f t="shared" si="7"/>
      </c>
      <c r="H486" s="184"/>
    </row>
    <row r="487" spans="2:8" ht="19.5" customHeight="1">
      <c r="B487" s="100"/>
      <c r="C487" s="101"/>
      <c r="D487" s="100"/>
      <c r="E487" s="102"/>
      <c r="F487" s="103"/>
      <c r="G487" s="173">
        <f t="shared" si="7"/>
      </c>
      <c r="H487" s="183"/>
    </row>
    <row r="488" spans="2:8" ht="19.5" customHeight="1">
      <c r="B488" s="104"/>
      <c r="C488" s="105"/>
      <c r="D488" s="104"/>
      <c r="E488" s="106"/>
      <c r="F488" s="107"/>
      <c r="G488" s="174">
        <f t="shared" si="7"/>
      </c>
      <c r="H488" s="184"/>
    </row>
    <row r="489" spans="2:8" ht="19.5" customHeight="1">
      <c r="B489" s="100"/>
      <c r="C489" s="101"/>
      <c r="D489" s="100"/>
      <c r="E489" s="102"/>
      <c r="F489" s="103"/>
      <c r="G489" s="173">
        <f t="shared" si="7"/>
      </c>
      <c r="H489" s="183"/>
    </row>
    <row r="490" spans="2:8" ht="19.5" customHeight="1">
      <c r="B490" s="104"/>
      <c r="C490" s="105"/>
      <c r="D490" s="104"/>
      <c r="E490" s="106"/>
      <c r="F490" s="107"/>
      <c r="G490" s="174">
        <f t="shared" si="7"/>
      </c>
      <c r="H490" s="184"/>
    </row>
    <row r="491" spans="2:8" ht="19.5" customHeight="1">
      <c r="B491" s="100"/>
      <c r="C491" s="101"/>
      <c r="D491" s="100"/>
      <c r="E491" s="102"/>
      <c r="F491" s="103"/>
      <c r="G491" s="173">
        <f t="shared" si="7"/>
      </c>
      <c r="H491" s="183"/>
    </row>
    <row r="492" spans="2:8" ht="19.5" customHeight="1">
      <c r="B492" s="104"/>
      <c r="C492" s="105"/>
      <c r="D492" s="104"/>
      <c r="E492" s="106"/>
      <c r="F492" s="107"/>
      <c r="G492" s="174">
        <f t="shared" si="7"/>
      </c>
      <c r="H492" s="184"/>
    </row>
    <row r="493" spans="2:8" ht="19.5" customHeight="1">
      <c r="B493" s="100"/>
      <c r="C493" s="101"/>
      <c r="D493" s="100"/>
      <c r="E493" s="102"/>
      <c r="F493" s="103"/>
      <c r="G493" s="173">
        <f t="shared" si="7"/>
      </c>
      <c r="H493" s="183"/>
    </row>
    <row r="494" spans="2:8" ht="19.5" customHeight="1">
      <c r="B494" s="104"/>
      <c r="C494" s="105"/>
      <c r="D494" s="104"/>
      <c r="E494" s="106"/>
      <c r="F494" s="107"/>
      <c r="G494" s="174">
        <f t="shared" si="7"/>
      </c>
      <c r="H494" s="184"/>
    </row>
    <row r="495" spans="2:8" ht="19.5" customHeight="1">
      <c r="B495" s="100"/>
      <c r="C495" s="101"/>
      <c r="D495" s="100"/>
      <c r="E495" s="102"/>
      <c r="F495" s="103"/>
      <c r="G495" s="173">
        <f t="shared" si="7"/>
      </c>
      <c r="H495" s="183"/>
    </row>
    <row r="496" spans="2:8" ht="19.5" customHeight="1">
      <c r="B496" s="104"/>
      <c r="C496" s="105"/>
      <c r="D496" s="104"/>
      <c r="E496" s="106"/>
      <c r="F496" s="107"/>
      <c r="G496" s="174">
        <f t="shared" si="7"/>
      </c>
      <c r="H496" s="184"/>
    </row>
    <row r="497" spans="2:8" ht="19.5" customHeight="1">
      <c r="B497" s="100"/>
      <c r="C497" s="101"/>
      <c r="D497" s="100"/>
      <c r="E497" s="102"/>
      <c r="F497" s="103"/>
      <c r="G497" s="173">
        <f t="shared" si="7"/>
      </c>
      <c r="H497" s="183"/>
    </row>
    <row r="498" spans="2:8" ht="19.5" customHeight="1">
      <c r="B498" s="104"/>
      <c r="C498" s="105"/>
      <c r="D498" s="104"/>
      <c r="E498" s="106"/>
      <c r="F498" s="107"/>
      <c r="G498" s="174">
        <f t="shared" si="7"/>
      </c>
      <c r="H498" s="184"/>
    </row>
    <row r="499" spans="2:8" ht="19.5" customHeight="1">
      <c r="B499" s="100"/>
      <c r="C499" s="101"/>
      <c r="D499" s="100"/>
      <c r="E499" s="102"/>
      <c r="F499" s="103"/>
      <c r="G499" s="173">
        <f t="shared" si="7"/>
      </c>
      <c r="H499" s="183"/>
    </row>
    <row r="500" spans="2:8" ht="19.5" customHeight="1">
      <c r="B500" s="104"/>
      <c r="C500" s="105"/>
      <c r="D500" s="104"/>
      <c r="E500" s="106"/>
      <c r="F500" s="107"/>
      <c r="G500" s="174">
        <f t="shared" si="7"/>
      </c>
      <c r="H500" s="184"/>
    </row>
    <row r="501" spans="2:8" ht="19.5" customHeight="1">
      <c r="B501" s="100"/>
      <c r="C501" s="101"/>
      <c r="D501" s="100"/>
      <c r="E501" s="102"/>
      <c r="F501" s="103"/>
      <c r="G501" s="173">
        <f t="shared" si="7"/>
      </c>
      <c r="H501" s="183"/>
    </row>
    <row r="502" spans="2:8" ht="19.5" customHeight="1">
      <c r="B502" s="104"/>
      <c r="C502" s="105"/>
      <c r="D502" s="104"/>
      <c r="E502" s="106"/>
      <c r="F502" s="107"/>
      <c r="G502" s="174">
        <f t="shared" si="7"/>
      </c>
      <c r="H502" s="184"/>
    </row>
    <row r="503" spans="2:8" ht="19.5" customHeight="1">
      <c r="B503" s="100"/>
      <c r="C503" s="101"/>
      <c r="D503" s="100"/>
      <c r="E503" s="102"/>
      <c r="F503" s="103"/>
      <c r="G503" s="173">
        <f t="shared" si="7"/>
      </c>
      <c r="H503" s="183"/>
    </row>
    <row r="504" spans="2:8" ht="19.5" customHeight="1">
      <c r="B504" s="104"/>
      <c r="C504" s="105"/>
      <c r="D504" s="104"/>
      <c r="E504" s="106"/>
      <c r="F504" s="107"/>
      <c r="G504" s="174">
        <f t="shared" si="7"/>
      </c>
      <c r="H504" s="184"/>
    </row>
    <row r="505" spans="2:8" ht="19.5" customHeight="1">
      <c r="B505" s="100"/>
      <c r="C505" s="101"/>
      <c r="D505" s="100"/>
      <c r="E505" s="102"/>
      <c r="F505" s="103"/>
      <c r="G505" s="173">
        <f t="shared" si="7"/>
      </c>
      <c r="H505" s="183"/>
    </row>
    <row r="506" spans="2:8" ht="19.5" customHeight="1">
      <c r="B506" s="104"/>
      <c r="C506" s="105"/>
      <c r="D506" s="104"/>
      <c r="E506" s="106"/>
      <c r="F506" s="107"/>
      <c r="G506" s="174">
        <f t="shared" si="7"/>
      </c>
      <c r="H506" s="184"/>
    </row>
    <row r="507" spans="2:8" ht="19.5" customHeight="1">
      <c r="B507" s="100"/>
      <c r="C507" s="101"/>
      <c r="D507" s="100"/>
      <c r="E507" s="102"/>
      <c r="F507" s="103"/>
      <c r="G507" s="173">
        <f t="shared" si="7"/>
      </c>
      <c r="H507" s="183"/>
    </row>
    <row r="508" spans="2:8" ht="19.5" customHeight="1">
      <c r="B508" s="104"/>
      <c r="C508" s="105"/>
      <c r="D508" s="104"/>
      <c r="E508" s="106"/>
      <c r="F508" s="107"/>
      <c r="G508" s="174">
        <f t="shared" si="7"/>
      </c>
      <c r="H508" s="184"/>
    </row>
    <row r="509" spans="2:8" ht="19.5" customHeight="1">
      <c r="B509" s="100"/>
      <c r="C509" s="101"/>
      <c r="D509" s="100"/>
      <c r="E509" s="102"/>
      <c r="F509" s="103"/>
      <c r="G509" s="173">
        <f t="shared" si="7"/>
      </c>
      <c r="H509" s="183"/>
    </row>
    <row r="510" spans="2:8" ht="19.5" customHeight="1">
      <c r="B510" s="104"/>
      <c r="C510" s="105"/>
      <c r="D510" s="104"/>
      <c r="E510" s="106"/>
      <c r="F510" s="107"/>
      <c r="G510" s="174">
        <f t="shared" si="7"/>
      </c>
      <c r="H510" s="184"/>
    </row>
    <row r="511" spans="2:8" ht="19.5" customHeight="1">
      <c r="B511" s="100"/>
      <c r="C511" s="101"/>
      <c r="D511" s="100"/>
      <c r="E511" s="102"/>
      <c r="F511" s="103"/>
      <c r="G511" s="173">
        <f t="shared" si="7"/>
      </c>
      <c r="H511" s="183"/>
    </row>
    <row r="512" spans="2:8" ht="19.5" customHeight="1">
      <c r="B512" s="104"/>
      <c r="C512" s="105"/>
      <c r="D512" s="104"/>
      <c r="E512" s="106"/>
      <c r="F512" s="107"/>
      <c r="G512" s="174">
        <f t="shared" si="7"/>
      </c>
      <c r="H512" s="184"/>
    </row>
    <row r="513" spans="2:8" ht="19.5" customHeight="1">
      <c r="B513" s="100"/>
      <c r="C513" s="101"/>
      <c r="D513" s="100"/>
      <c r="E513" s="102"/>
      <c r="F513" s="103"/>
      <c r="G513" s="173">
        <f t="shared" si="7"/>
      </c>
      <c r="H513" s="183"/>
    </row>
    <row r="514" spans="2:8" ht="19.5" customHeight="1">
      <c r="B514" s="104"/>
      <c r="C514" s="105"/>
      <c r="D514" s="104"/>
      <c r="E514" s="106"/>
      <c r="F514" s="107"/>
      <c r="G514" s="174">
        <f t="shared" si="7"/>
      </c>
      <c r="H514" s="184"/>
    </row>
    <row r="515" spans="2:8" ht="19.5" customHeight="1">
      <c r="B515" s="100"/>
      <c r="C515" s="101"/>
      <c r="D515" s="100"/>
      <c r="E515" s="102"/>
      <c r="F515" s="103"/>
      <c r="G515" s="173">
        <f t="shared" si="7"/>
      </c>
      <c r="H515" s="183"/>
    </row>
    <row r="516" spans="2:8" ht="19.5" customHeight="1">
      <c r="B516" s="104"/>
      <c r="C516" s="105"/>
      <c r="D516" s="104"/>
      <c r="E516" s="106"/>
      <c r="F516" s="107"/>
      <c r="G516" s="174">
        <f t="shared" si="7"/>
      </c>
      <c r="H516" s="184"/>
    </row>
    <row r="517" spans="2:8" ht="19.5" customHeight="1">
      <c r="B517" s="100"/>
      <c r="C517" s="101"/>
      <c r="D517" s="100"/>
      <c r="E517" s="102"/>
      <c r="F517" s="103"/>
      <c r="G517" s="173">
        <f t="shared" si="7"/>
      </c>
      <c r="H517" s="183"/>
    </row>
    <row r="518" spans="2:8" ht="19.5" customHeight="1">
      <c r="B518" s="104"/>
      <c r="C518" s="105"/>
      <c r="D518" s="104"/>
      <c r="E518" s="106"/>
      <c r="F518" s="107"/>
      <c r="G518" s="174">
        <f t="shared" si="7"/>
      </c>
      <c r="H518" s="184"/>
    </row>
    <row r="519" spans="2:8" ht="19.5" customHeight="1">
      <c r="B519" s="100"/>
      <c r="C519" s="101"/>
      <c r="D519" s="100"/>
      <c r="E519" s="102"/>
      <c r="F519" s="103"/>
      <c r="G519" s="173">
        <f t="shared" si="7"/>
      </c>
      <c r="H519" s="183"/>
    </row>
    <row r="520" spans="2:8" ht="19.5" customHeight="1">
      <c r="B520" s="104"/>
      <c r="C520" s="105"/>
      <c r="D520" s="104"/>
      <c r="E520" s="106"/>
      <c r="F520" s="107"/>
      <c r="G520" s="174">
        <f t="shared" si="7"/>
      </c>
      <c r="H520" s="184"/>
    </row>
    <row r="521" spans="2:8" ht="19.5" customHeight="1">
      <c r="B521" s="100"/>
      <c r="C521" s="101"/>
      <c r="D521" s="100"/>
      <c r="E521" s="102"/>
      <c r="F521" s="103"/>
      <c r="G521" s="173">
        <f t="shared" si="7"/>
      </c>
      <c r="H521" s="183"/>
    </row>
    <row r="522" spans="2:8" ht="19.5" customHeight="1">
      <c r="B522" s="104"/>
      <c r="C522" s="105"/>
      <c r="D522" s="104"/>
      <c r="E522" s="106"/>
      <c r="F522" s="107"/>
      <c r="G522" s="174">
        <f t="shared" si="7"/>
      </c>
      <c r="H522" s="184"/>
    </row>
    <row r="523" spans="2:8" ht="19.5" customHeight="1">
      <c r="B523" s="100"/>
      <c r="C523" s="101"/>
      <c r="D523" s="100"/>
      <c r="E523" s="102"/>
      <c r="F523" s="103"/>
      <c r="G523" s="173">
        <f t="shared" si="7"/>
      </c>
      <c r="H523" s="183"/>
    </row>
    <row r="524" spans="2:8" ht="19.5" customHeight="1">
      <c r="B524" s="104"/>
      <c r="C524" s="105"/>
      <c r="D524" s="104"/>
      <c r="E524" s="106"/>
      <c r="F524" s="107"/>
      <c r="G524" s="174">
        <f t="shared" si="7"/>
      </c>
      <c r="H524" s="184"/>
    </row>
    <row r="525" spans="2:8" ht="19.5" customHeight="1">
      <c r="B525" s="100"/>
      <c r="C525" s="101"/>
      <c r="D525" s="100"/>
      <c r="E525" s="102"/>
      <c r="F525" s="103"/>
      <c r="G525" s="173">
        <f aca="true" t="shared" si="8" ref="G525:G588">IF(AND(ISBLANK(E525),ISBLANK(F525)),"",G524-E525+F525)</f>
      </c>
      <c r="H525" s="183"/>
    </row>
    <row r="526" spans="2:8" ht="19.5" customHeight="1">
      <c r="B526" s="104"/>
      <c r="C526" s="105"/>
      <c r="D526" s="104"/>
      <c r="E526" s="106"/>
      <c r="F526" s="107"/>
      <c r="G526" s="174">
        <f t="shared" si="8"/>
      </c>
      <c r="H526" s="184"/>
    </row>
    <row r="527" spans="2:8" ht="19.5" customHeight="1">
      <c r="B527" s="100"/>
      <c r="C527" s="101"/>
      <c r="D527" s="100"/>
      <c r="E527" s="102"/>
      <c r="F527" s="103"/>
      <c r="G527" s="173">
        <f t="shared" si="8"/>
      </c>
      <c r="H527" s="183"/>
    </row>
    <row r="528" spans="2:8" ht="19.5" customHeight="1">
      <c r="B528" s="104"/>
      <c r="C528" s="105"/>
      <c r="D528" s="104"/>
      <c r="E528" s="106"/>
      <c r="F528" s="107"/>
      <c r="G528" s="174">
        <f t="shared" si="8"/>
      </c>
      <c r="H528" s="184"/>
    </row>
    <row r="529" spans="2:8" ht="19.5" customHeight="1">
      <c r="B529" s="100"/>
      <c r="C529" s="101"/>
      <c r="D529" s="100"/>
      <c r="E529" s="102"/>
      <c r="F529" s="103"/>
      <c r="G529" s="173">
        <f t="shared" si="8"/>
      </c>
      <c r="H529" s="183"/>
    </row>
    <row r="530" spans="2:8" ht="19.5" customHeight="1">
      <c r="B530" s="104"/>
      <c r="C530" s="105"/>
      <c r="D530" s="104"/>
      <c r="E530" s="106"/>
      <c r="F530" s="107"/>
      <c r="G530" s="174">
        <f t="shared" si="8"/>
      </c>
      <c r="H530" s="184"/>
    </row>
    <row r="531" spans="2:8" ht="19.5" customHeight="1">
      <c r="B531" s="100"/>
      <c r="C531" s="101"/>
      <c r="D531" s="100"/>
      <c r="E531" s="102"/>
      <c r="F531" s="103"/>
      <c r="G531" s="173">
        <f t="shared" si="8"/>
      </c>
      <c r="H531" s="183"/>
    </row>
    <row r="532" spans="2:8" ht="19.5" customHeight="1">
      <c r="B532" s="104"/>
      <c r="C532" s="105"/>
      <c r="D532" s="104"/>
      <c r="E532" s="106"/>
      <c r="F532" s="107"/>
      <c r="G532" s="174">
        <f t="shared" si="8"/>
      </c>
      <c r="H532" s="184"/>
    </row>
    <row r="533" spans="2:8" ht="19.5" customHeight="1">
      <c r="B533" s="100"/>
      <c r="C533" s="101"/>
      <c r="D533" s="100"/>
      <c r="E533" s="102"/>
      <c r="F533" s="103"/>
      <c r="G533" s="173">
        <f t="shared" si="8"/>
      </c>
      <c r="H533" s="183"/>
    </row>
    <row r="534" spans="2:8" ht="19.5" customHeight="1">
      <c r="B534" s="104"/>
      <c r="C534" s="105"/>
      <c r="D534" s="104"/>
      <c r="E534" s="106"/>
      <c r="F534" s="107"/>
      <c r="G534" s="174">
        <f t="shared" si="8"/>
      </c>
      <c r="H534" s="184"/>
    </row>
    <row r="535" spans="2:8" ht="19.5" customHeight="1">
      <c r="B535" s="100"/>
      <c r="C535" s="101"/>
      <c r="D535" s="100"/>
      <c r="E535" s="102"/>
      <c r="F535" s="103"/>
      <c r="G535" s="173">
        <f t="shared" si="8"/>
      </c>
      <c r="H535" s="183"/>
    </row>
    <row r="536" spans="2:8" ht="19.5" customHeight="1">
      <c r="B536" s="104"/>
      <c r="C536" s="105"/>
      <c r="D536" s="104"/>
      <c r="E536" s="106"/>
      <c r="F536" s="107"/>
      <c r="G536" s="174">
        <f t="shared" si="8"/>
      </c>
      <c r="H536" s="184"/>
    </row>
    <row r="537" spans="2:8" ht="19.5" customHeight="1">
      <c r="B537" s="100"/>
      <c r="C537" s="101"/>
      <c r="D537" s="100"/>
      <c r="E537" s="102"/>
      <c r="F537" s="103"/>
      <c r="G537" s="173">
        <f t="shared" si="8"/>
      </c>
      <c r="H537" s="183"/>
    </row>
    <row r="538" spans="2:8" ht="19.5" customHeight="1">
      <c r="B538" s="104"/>
      <c r="C538" s="105"/>
      <c r="D538" s="104"/>
      <c r="E538" s="106"/>
      <c r="F538" s="107"/>
      <c r="G538" s="174">
        <f t="shared" si="8"/>
      </c>
      <c r="H538" s="184"/>
    </row>
    <row r="539" spans="2:8" ht="19.5" customHeight="1">
      <c r="B539" s="100"/>
      <c r="C539" s="101"/>
      <c r="D539" s="100"/>
      <c r="E539" s="102"/>
      <c r="F539" s="103"/>
      <c r="G539" s="173">
        <f t="shared" si="8"/>
      </c>
      <c r="H539" s="183"/>
    </row>
    <row r="540" spans="2:8" ht="19.5" customHeight="1">
      <c r="B540" s="104"/>
      <c r="C540" s="105"/>
      <c r="D540" s="104"/>
      <c r="E540" s="106"/>
      <c r="F540" s="107"/>
      <c r="G540" s="174">
        <f t="shared" si="8"/>
      </c>
      <c r="H540" s="184"/>
    </row>
    <row r="541" spans="2:8" ht="19.5" customHeight="1">
      <c r="B541" s="100"/>
      <c r="C541" s="101"/>
      <c r="D541" s="100"/>
      <c r="E541" s="102"/>
      <c r="F541" s="103"/>
      <c r="G541" s="173">
        <f t="shared" si="8"/>
      </c>
      <c r="H541" s="183"/>
    </row>
    <row r="542" spans="2:8" ht="19.5" customHeight="1">
      <c r="B542" s="104"/>
      <c r="C542" s="105"/>
      <c r="D542" s="104"/>
      <c r="E542" s="106"/>
      <c r="F542" s="107"/>
      <c r="G542" s="174">
        <f t="shared" si="8"/>
      </c>
      <c r="H542" s="184"/>
    </row>
    <row r="543" spans="2:8" ht="19.5" customHeight="1">
      <c r="B543" s="100"/>
      <c r="C543" s="101"/>
      <c r="D543" s="100"/>
      <c r="E543" s="102"/>
      <c r="F543" s="103"/>
      <c r="G543" s="173">
        <f t="shared" si="8"/>
      </c>
      <c r="H543" s="183"/>
    </row>
    <row r="544" spans="2:8" ht="19.5" customHeight="1">
      <c r="B544" s="104"/>
      <c r="C544" s="105"/>
      <c r="D544" s="104"/>
      <c r="E544" s="106"/>
      <c r="F544" s="107"/>
      <c r="G544" s="174">
        <f t="shared" si="8"/>
      </c>
      <c r="H544" s="184"/>
    </row>
    <row r="545" spans="2:8" ht="19.5" customHeight="1">
      <c r="B545" s="100"/>
      <c r="C545" s="101"/>
      <c r="D545" s="100"/>
      <c r="E545" s="102"/>
      <c r="F545" s="103"/>
      <c r="G545" s="173">
        <f t="shared" si="8"/>
      </c>
      <c r="H545" s="183"/>
    </row>
    <row r="546" spans="2:8" ht="19.5" customHeight="1">
      <c r="B546" s="104"/>
      <c r="C546" s="105"/>
      <c r="D546" s="104"/>
      <c r="E546" s="106"/>
      <c r="F546" s="107"/>
      <c r="G546" s="174">
        <f t="shared" si="8"/>
      </c>
      <c r="H546" s="184"/>
    </row>
    <row r="547" spans="2:8" ht="19.5" customHeight="1">
      <c r="B547" s="100"/>
      <c r="C547" s="101"/>
      <c r="D547" s="100"/>
      <c r="E547" s="102"/>
      <c r="F547" s="103"/>
      <c r="G547" s="173">
        <f t="shared" si="8"/>
      </c>
      <c r="H547" s="183"/>
    </row>
    <row r="548" spans="2:8" ht="19.5" customHeight="1">
      <c r="B548" s="104"/>
      <c r="C548" s="105"/>
      <c r="D548" s="104"/>
      <c r="E548" s="106"/>
      <c r="F548" s="107"/>
      <c r="G548" s="174">
        <f t="shared" si="8"/>
      </c>
      <c r="H548" s="184"/>
    </row>
    <row r="549" spans="2:8" ht="19.5" customHeight="1">
      <c r="B549" s="100"/>
      <c r="C549" s="101"/>
      <c r="D549" s="100"/>
      <c r="E549" s="102"/>
      <c r="F549" s="103"/>
      <c r="G549" s="173">
        <f t="shared" si="8"/>
      </c>
      <c r="H549" s="183"/>
    </row>
    <row r="550" spans="2:8" ht="19.5" customHeight="1">
      <c r="B550" s="104"/>
      <c r="C550" s="105"/>
      <c r="D550" s="104"/>
      <c r="E550" s="106"/>
      <c r="F550" s="107"/>
      <c r="G550" s="174">
        <f t="shared" si="8"/>
      </c>
      <c r="H550" s="184"/>
    </row>
    <row r="551" spans="2:8" ht="19.5" customHeight="1">
      <c r="B551" s="100"/>
      <c r="C551" s="101"/>
      <c r="D551" s="100"/>
      <c r="E551" s="102"/>
      <c r="F551" s="103"/>
      <c r="G551" s="173">
        <f t="shared" si="8"/>
      </c>
      <c r="H551" s="183"/>
    </row>
    <row r="552" spans="2:8" ht="19.5" customHeight="1">
      <c r="B552" s="104"/>
      <c r="C552" s="105"/>
      <c r="D552" s="104"/>
      <c r="E552" s="106"/>
      <c r="F552" s="107"/>
      <c r="G552" s="174">
        <f t="shared" si="8"/>
      </c>
      <c r="H552" s="184"/>
    </row>
    <row r="553" spans="2:8" ht="19.5" customHeight="1">
      <c r="B553" s="100"/>
      <c r="C553" s="101"/>
      <c r="D553" s="100"/>
      <c r="E553" s="102"/>
      <c r="F553" s="103"/>
      <c r="G553" s="173">
        <f t="shared" si="8"/>
      </c>
      <c r="H553" s="183"/>
    </row>
    <row r="554" spans="2:8" ht="19.5" customHeight="1">
      <c r="B554" s="104"/>
      <c r="C554" s="105"/>
      <c r="D554" s="104"/>
      <c r="E554" s="106"/>
      <c r="F554" s="107"/>
      <c r="G554" s="174">
        <f t="shared" si="8"/>
      </c>
      <c r="H554" s="184"/>
    </row>
    <row r="555" spans="2:8" ht="19.5" customHeight="1">
      <c r="B555" s="100"/>
      <c r="C555" s="101"/>
      <c r="D555" s="100"/>
      <c r="E555" s="102"/>
      <c r="F555" s="103"/>
      <c r="G555" s="173">
        <f t="shared" si="8"/>
      </c>
      <c r="H555" s="183"/>
    </row>
    <row r="556" spans="2:8" ht="19.5" customHeight="1">
      <c r="B556" s="104"/>
      <c r="C556" s="105"/>
      <c r="D556" s="104"/>
      <c r="E556" s="106"/>
      <c r="F556" s="107"/>
      <c r="G556" s="174">
        <f t="shared" si="8"/>
      </c>
      <c r="H556" s="184"/>
    </row>
    <row r="557" spans="2:8" ht="19.5" customHeight="1">
      <c r="B557" s="100"/>
      <c r="C557" s="101"/>
      <c r="D557" s="100"/>
      <c r="E557" s="102"/>
      <c r="F557" s="103"/>
      <c r="G557" s="173">
        <f t="shared" si="8"/>
      </c>
      <c r="H557" s="183"/>
    </row>
    <row r="558" spans="2:8" ht="19.5" customHeight="1">
      <c r="B558" s="104"/>
      <c r="C558" s="105"/>
      <c r="D558" s="104"/>
      <c r="E558" s="106"/>
      <c r="F558" s="107"/>
      <c r="G558" s="174">
        <f t="shared" si="8"/>
      </c>
      <c r="H558" s="184"/>
    </row>
    <row r="559" spans="2:8" ht="19.5" customHeight="1">
      <c r="B559" s="100"/>
      <c r="C559" s="101"/>
      <c r="D559" s="100"/>
      <c r="E559" s="102"/>
      <c r="F559" s="103"/>
      <c r="G559" s="173">
        <f t="shared" si="8"/>
      </c>
      <c r="H559" s="183"/>
    </row>
    <row r="560" spans="2:8" ht="19.5" customHeight="1">
      <c r="B560" s="104"/>
      <c r="C560" s="105"/>
      <c r="D560" s="104"/>
      <c r="E560" s="106"/>
      <c r="F560" s="107"/>
      <c r="G560" s="174">
        <f t="shared" si="8"/>
      </c>
      <c r="H560" s="184"/>
    </row>
    <row r="561" spans="2:8" ht="19.5" customHeight="1">
      <c r="B561" s="100"/>
      <c r="C561" s="101"/>
      <c r="D561" s="100"/>
      <c r="E561" s="102"/>
      <c r="F561" s="103"/>
      <c r="G561" s="173">
        <f t="shared" si="8"/>
      </c>
      <c r="H561" s="183"/>
    </row>
    <row r="562" spans="2:8" ht="19.5" customHeight="1">
      <c r="B562" s="104"/>
      <c r="C562" s="105"/>
      <c r="D562" s="104"/>
      <c r="E562" s="106"/>
      <c r="F562" s="107"/>
      <c r="G562" s="174">
        <f t="shared" si="8"/>
      </c>
      <c r="H562" s="184"/>
    </row>
    <row r="563" spans="2:8" ht="19.5" customHeight="1">
      <c r="B563" s="100"/>
      <c r="C563" s="101"/>
      <c r="D563" s="100"/>
      <c r="E563" s="102"/>
      <c r="F563" s="103"/>
      <c r="G563" s="173">
        <f t="shared" si="8"/>
      </c>
      <c r="H563" s="183"/>
    </row>
    <row r="564" spans="2:8" ht="19.5" customHeight="1">
      <c r="B564" s="104"/>
      <c r="C564" s="105"/>
      <c r="D564" s="104"/>
      <c r="E564" s="106"/>
      <c r="F564" s="107"/>
      <c r="G564" s="174">
        <f t="shared" si="8"/>
      </c>
      <c r="H564" s="184"/>
    </row>
    <row r="565" spans="2:8" ht="19.5" customHeight="1">
      <c r="B565" s="100"/>
      <c r="C565" s="101"/>
      <c r="D565" s="100"/>
      <c r="E565" s="102"/>
      <c r="F565" s="103"/>
      <c r="G565" s="173">
        <f t="shared" si="8"/>
      </c>
      <c r="H565" s="183"/>
    </row>
    <row r="566" spans="2:8" ht="19.5" customHeight="1">
      <c r="B566" s="104"/>
      <c r="C566" s="105"/>
      <c r="D566" s="104"/>
      <c r="E566" s="106"/>
      <c r="F566" s="107"/>
      <c r="G566" s="174">
        <f t="shared" si="8"/>
      </c>
      <c r="H566" s="184"/>
    </row>
    <row r="567" spans="2:8" ht="19.5" customHeight="1">
      <c r="B567" s="100"/>
      <c r="C567" s="101"/>
      <c r="D567" s="100"/>
      <c r="E567" s="102"/>
      <c r="F567" s="103"/>
      <c r="G567" s="173">
        <f t="shared" si="8"/>
      </c>
      <c r="H567" s="183"/>
    </row>
    <row r="568" spans="2:8" ht="19.5" customHeight="1">
      <c r="B568" s="104"/>
      <c r="C568" s="105"/>
      <c r="D568" s="104"/>
      <c r="E568" s="106"/>
      <c r="F568" s="107"/>
      <c r="G568" s="174">
        <f t="shared" si="8"/>
      </c>
      <c r="H568" s="184"/>
    </row>
    <row r="569" spans="2:8" ht="19.5" customHeight="1">
      <c r="B569" s="100"/>
      <c r="C569" s="101"/>
      <c r="D569" s="100"/>
      <c r="E569" s="102"/>
      <c r="F569" s="103"/>
      <c r="G569" s="173">
        <f t="shared" si="8"/>
      </c>
      <c r="H569" s="183"/>
    </row>
    <row r="570" spans="2:8" ht="19.5" customHeight="1">
      <c r="B570" s="104"/>
      <c r="C570" s="105"/>
      <c r="D570" s="104"/>
      <c r="E570" s="106"/>
      <c r="F570" s="107"/>
      <c r="G570" s="174">
        <f t="shared" si="8"/>
      </c>
      <c r="H570" s="184"/>
    </row>
    <row r="571" spans="2:8" ht="19.5" customHeight="1">
      <c r="B571" s="100"/>
      <c r="C571" s="101"/>
      <c r="D571" s="100"/>
      <c r="E571" s="102"/>
      <c r="F571" s="103"/>
      <c r="G571" s="173">
        <f t="shared" si="8"/>
      </c>
      <c r="H571" s="183"/>
    </row>
    <row r="572" spans="2:8" ht="19.5" customHeight="1">
      <c r="B572" s="104"/>
      <c r="C572" s="105"/>
      <c r="D572" s="104"/>
      <c r="E572" s="106"/>
      <c r="F572" s="107"/>
      <c r="G572" s="174">
        <f t="shared" si="8"/>
      </c>
      <c r="H572" s="184"/>
    </row>
    <row r="573" spans="2:8" ht="19.5" customHeight="1">
      <c r="B573" s="100"/>
      <c r="C573" s="101"/>
      <c r="D573" s="100"/>
      <c r="E573" s="102"/>
      <c r="F573" s="103"/>
      <c r="G573" s="173">
        <f t="shared" si="8"/>
      </c>
      <c r="H573" s="183"/>
    </row>
    <row r="574" spans="2:8" ht="19.5" customHeight="1">
      <c r="B574" s="104"/>
      <c r="C574" s="105"/>
      <c r="D574" s="104"/>
      <c r="E574" s="106"/>
      <c r="F574" s="107"/>
      <c r="G574" s="174">
        <f t="shared" si="8"/>
      </c>
      <c r="H574" s="184"/>
    </row>
    <row r="575" spans="2:8" ht="19.5" customHeight="1">
      <c r="B575" s="100"/>
      <c r="C575" s="101"/>
      <c r="D575" s="100"/>
      <c r="E575" s="102"/>
      <c r="F575" s="103"/>
      <c r="G575" s="173">
        <f t="shared" si="8"/>
      </c>
      <c r="H575" s="183"/>
    </row>
    <row r="576" spans="2:8" ht="19.5" customHeight="1">
      <c r="B576" s="104"/>
      <c r="C576" s="105"/>
      <c r="D576" s="104"/>
      <c r="E576" s="106"/>
      <c r="F576" s="107"/>
      <c r="G576" s="174">
        <f t="shared" si="8"/>
      </c>
      <c r="H576" s="184"/>
    </row>
    <row r="577" spans="2:8" ht="19.5" customHeight="1">
      <c r="B577" s="100"/>
      <c r="C577" s="101"/>
      <c r="D577" s="100"/>
      <c r="E577" s="102"/>
      <c r="F577" s="103"/>
      <c r="G577" s="173">
        <f t="shared" si="8"/>
      </c>
      <c r="H577" s="183"/>
    </row>
    <row r="578" spans="2:8" ht="19.5" customHeight="1">
      <c r="B578" s="104"/>
      <c r="C578" s="105"/>
      <c r="D578" s="104"/>
      <c r="E578" s="106"/>
      <c r="F578" s="107"/>
      <c r="G578" s="174">
        <f t="shared" si="8"/>
      </c>
      <c r="H578" s="184"/>
    </row>
    <row r="579" spans="2:8" ht="19.5" customHeight="1">
      <c r="B579" s="100"/>
      <c r="C579" s="101"/>
      <c r="D579" s="100"/>
      <c r="E579" s="102"/>
      <c r="F579" s="103"/>
      <c r="G579" s="173">
        <f t="shared" si="8"/>
      </c>
      <c r="H579" s="183"/>
    </row>
    <row r="580" spans="2:8" ht="19.5" customHeight="1">
      <c r="B580" s="104"/>
      <c r="C580" s="105"/>
      <c r="D580" s="104"/>
      <c r="E580" s="106"/>
      <c r="F580" s="107"/>
      <c r="G580" s="174">
        <f t="shared" si="8"/>
      </c>
      <c r="H580" s="184"/>
    </row>
    <row r="581" spans="2:8" ht="19.5" customHeight="1">
      <c r="B581" s="100"/>
      <c r="C581" s="101"/>
      <c r="D581" s="100"/>
      <c r="E581" s="102"/>
      <c r="F581" s="103"/>
      <c r="G581" s="173">
        <f t="shared" si="8"/>
      </c>
      <c r="H581" s="183"/>
    </row>
    <row r="582" spans="2:8" ht="19.5" customHeight="1">
      <c r="B582" s="104"/>
      <c r="C582" s="105"/>
      <c r="D582" s="104"/>
      <c r="E582" s="106"/>
      <c r="F582" s="107"/>
      <c r="G582" s="174">
        <f t="shared" si="8"/>
      </c>
      <c r="H582" s="184"/>
    </row>
    <row r="583" spans="2:8" ht="19.5" customHeight="1">
      <c r="B583" s="100"/>
      <c r="C583" s="101"/>
      <c r="D583" s="100"/>
      <c r="E583" s="102"/>
      <c r="F583" s="103"/>
      <c r="G583" s="173">
        <f t="shared" si="8"/>
      </c>
      <c r="H583" s="183"/>
    </row>
    <row r="584" spans="2:8" ht="19.5" customHeight="1">
      <c r="B584" s="104"/>
      <c r="C584" s="105"/>
      <c r="D584" s="104"/>
      <c r="E584" s="106"/>
      <c r="F584" s="107"/>
      <c r="G584" s="174">
        <f t="shared" si="8"/>
      </c>
      <c r="H584" s="184"/>
    </row>
    <row r="585" spans="2:8" ht="19.5" customHeight="1">
      <c r="B585" s="100"/>
      <c r="C585" s="101"/>
      <c r="D585" s="100"/>
      <c r="E585" s="102"/>
      <c r="F585" s="103"/>
      <c r="G585" s="173">
        <f t="shared" si="8"/>
      </c>
      <c r="H585" s="183"/>
    </row>
    <row r="586" spans="2:8" ht="19.5" customHeight="1">
      <c r="B586" s="104"/>
      <c r="C586" s="105"/>
      <c r="D586" s="104"/>
      <c r="E586" s="106"/>
      <c r="F586" s="107"/>
      <c r="G586" s="174">
        <f t="shared" si="8"/>
      </c>
      <c r="H586" s="184"/>
    </row>
    <row r="587" spans="2:8" ht="19.5" customHeight="1">
      <c r="B587" s="100"/>
      <c r="C587" s="101"/>
      <c r="D587" s="100"/>
      <c r="E587" s="102"/>
      <c r="F587" s="103"/>
      <c r="G587" s="173">
        <f t="shared" si="8"/>
      </c>
      <c r="H587" s="183"/>
    </row>
    <row r="588" spans="2:8" ht="19.5" customHeight="1">
      <c r="B588" s="104"/>
      <c r="C588" s="105"/>
      <c r="D588" s="104"/>
      <c r="E588" s="106"/>
      <c r="F588" s="107"/>
      <c r="G588" s="174">
        <f t="shared" si="8"/>
      </c>
      <c r="H588" s="184"/>
    </row>
    <row r="589" spans="2:8" ht="19.5" customHeight="1">
      <c r="B589" s="100"/>
      <c r="C589" s="101"/>
      <c r="D589" s="100"/>
      <c r="E589" s="102"/>
      <c r="F589" s="103"/>
      <c r="G589" s="173">
        <f aca="true" t="shared" si="9" ref="G589:G605">IF(AND(ISBLANK(E589),ISBLANK(F589)),"",G588-E589+F589)</f>
      </c>
      <c r="H589" s="183"/>
    </row>
    <row r="590" spans="2:8" ht="19.5" customHeight="1">
      <c r="B590" s="104"/>
      <c r="C590" s="105"/>
      <c r="D590" s="104"/>
      <c r="E590" s="106"/>
      <c r="F590" s="107"/>
      <c r="G590" s="174">
        <f t="shared" si="9"/>
      </c>
      <c r="H590" s="184"/>
    </row>
    <row r="591" spans="2:8" ht="19.5" customHeight="1">
      <c r="B591" s="100"/>
      <c r="C591" s="101"/>
      <c r="D591" s="100"/>
      <c r="E591" s="102"/>
      <c r="F591" s="103"/>
      <c r="G591" s="173">
        <f t="shared" si="9"/>
      </c>
      <c r="H591" s="183"/>
    </row>
    <row r="592" spans="2:8" ht="19.5" customHeight="1">
      <c r="B592" s="104"/>
      <c r="C592" s="105"/>
      <c r="D592" s="104"/>
      <c r="E592" s="106"/>
      <c r="F592" s="107"/>
      <c r="G592" s="174">
        <f t="shared" si="9"/>
      </c>
      <c r="H592" s="184"/>
    </row>
    <row r="593" spans="2:8" ht="19.5" customHeight="1">
      <c r="B593" s="100"/>
      <c r="C593" s="101"/>
      <c r="D593" s="100"/>
      <c r="E593" s="102"/>
      <c r="F593" s="103"/>
      <c r="G593" s="173">
        <f t="shared" si="9"/>
      </c>
      <c r="H593" s="183"/>
    </row>
    <row r="594" spans="2:8" ht="19.5" customHeight="1">
      <c r="B594" s="104"/>
      <c r="C594" s="105"/>
      <c r="D594" s="104"/>
      <c r="E594" s="106"/>
      <c r="F594" s="107"/>
      <c r="G594" s="174">
        <f t="shared" si="9"/>
      </c>
      <c r="H594" s="184"/>
    </row>
    <row r="595" spans="2:8" ht="19.5" customHeight="1">
      <c r="B595" s="100"/>
      <c r="C595" s="101"/>
      <c r="D595" s="100"/>
      <c r="E595" s="102"/>
      <c r="F595" s="103"/>
      <c r="G595" s="173">
        <f t="shared" si="9"/>
      </c>
      <c r="H595" s="183"/>
    </row>
    <row r="596" spans="2:8" ht="19.5" customHeight="1">
      <c r="B596" s="104"/>
      <c r="C596" s="105"/>
      <c r="D596" s="104"/>
      <c r="E596" s="106"/>
      <c r="F596" s="107"/>
      <c r="G596" s="174">
        <f t="shared" si="9"/>
      </c>
      <c r="H596" s="184"/>
    </row>
    <row r="597" spans="2:8" ht="19.5" customHeight="1">
      <c r="B597" s="100"/>
      <c r="C597" s="101"/>
      <c r="D597" s="100"/>
      <c r="E597" s="102"/>
      <c r="F597" s="103"/>
      <c r="G597" s="173">
        <f t="shared" si="9"/>
      </c>
      <c r="H597" s="183"/>
    </row>
    <row r="598" spans="2:8" ht="19.5" customHeight="1">
      <c r="B598" s="104"/>
      <c r="C598" s="105"/>
      <c r="D598" s="104"/>
      <c r="E598" s="106"/>
      <c r="F598" s="107"/>
      <c r="G598" s="174">
        <f t="shared" si="9"/>
      </c>
      <c r="H598" s="184"/>
    </row>
    <row r="599" spans="2:8" ht="19.5" customHeight="1">
      <c r="B599" s="100"/>
      <c r="C599" s="101"/>
      <c r="D599" s="100"/>
      <c r="E599" s="102"/>
      <c r="F599" s="103"/>
      <c r="G599" s="173">
        <f t="shared" si="9"/>
      </c>
      <c r="H599" s="183"/>
    </row>
    <row r="600" spans="2:8" ht="19.5" customHeight="1">
      <c r="B600" s="104"/>
      <c r="C600" s="105"/>
      <c r="D600" s="104"/>
      <c r="E600" s="106"/>
      <c r="F600" s="107"/>
      <c r="G600" s="174">
        <f t="shared" si="9"/>
      </c>
      <c r="H600" s="184"/>
    </row>
    <row r="601" spans="2:8" ht="19.5" customHeight="1">
      <c r="B601" s="100"/>
      <c r="C601" s="101"/>
      <c r="D601" s="100"/>
      <c r="E601" s="102"/>
      <c r="F601" s="103"/>
      <c r="G601" s="173">
        <f t="shared" si="9"/>
      </c>
      <c r="H601" s="183"/>
    </row>
    <row r="602" spans="2:8" ht="19.5" customHeight="1">
      <c r="B602" s="104"/>
      <c r="C602" s="105"/>
      <c r="D602" s="104"/>
      <c r="E602" s="106"/>
      <c r="F602" s="107"/>
      <c r="G602" s="174">
        <f t="shared" si="9"/>
      </c>
      <c r="H602" s="184"/>
    </row>
    <row r="603" spans="2:8" ht="19.5" customHeight="1">
      <c r="B603" s="100"/>
      <c r="C603" s="101"/>
      <c r="D603" s="100"/>
      <c r="E603" s="102"/>
      <c r="F603" s="103"/>
      <c r="G603" s="173">
        <f t="shared" si="9"/>
      </c>
      <c r="H603" s="183"/>
    </row>
    <row r="604" spans="2:8" ht="19.5" customHeight="1">
      <c r="B604" s="104"/>
      <c r="C604" s="105"/>
      <c r="D604" s="104"/>
      <c r="E604" s="106"/>
      <c r="F604" s="107"/>
      <c r="G604" s="174">
        <f t="shared" si="9"/>
      </c>
      <c r="H604" s="184"/>
    </row>
    <row r="605" spans="2:8" ht="19.5" customHeight="1">
      <c r="B605" s="100"/>
      <c r="C605" s="101"/>
      <c r="D605" s="100"/>
      <c r="E605" s="102"/>
      <c r="F605" s="103"/>
      <c r="G605" s="173">
        <f t="shared" si="9"/>
      </c>
      <c r="H605" s="183"/>
    </row>
    <row r="606" spans="5:8" ht="19.5" customHeight="1">
      <c r="E606" s="156">
        <f>SUM(E13:E605)</f>
        <v>0</v>
      </c>
      <c r="F606" s="156">
        <f>SUM(F13:F605)</f>
        <v>0</v>
      </c>
      <c r="H606" s="176"/>
    </row>
    <row r="607" ht="19.5" customHeight="1">
      <c r="H607" s="176"/>
    </row>
    <row r="608" ht="19.5" customHeight="1">
      <c r="H608" s="176"/>
    </row>
    <row r="609" ht="19.5" customHeight="1">
      <c r="H609" s="176"/>
    </row>
    <row r="610" ht="19.5" customHeight="1">
      <c r="H610" s="176"/>
    </row>
    <row r="611" ht="19.5" customHeight="1">
      <c r="H611" s="176"/>
    </row>
    <row r="612" ht="19.5" customHeight="1">
      <c r="H612" s="176"/>
    </row>
    <row r="613" ht="19.5" customHeight="1">
      <c r="H613" s="176"/>
    </row>
    <row r="614" ht="19.5" customHeight="1">
      <c r="H614" s="176"/>
    </row>
    <row r="615" ht="19.5" customHeight="1">
      <c r="H615" s="176"/>
    </row>
    <row r="616" ht="19.5" customHeight="1">
      <c r="H616" s="176"/>
    </row>
    <row r="617" ht="19.5" customHeight="1">
      <c r="H617" s="176"/>
    </row>
    <row r="618" ht="19.5" customHeight="1">
      <c r="H618" s="176"/>
    </row>
    <row r="619" ht="19.5" customHeight="1">
      <c r="H619" s="176"/>
    </row>
    <row r="620" ht="19.5" customHeight="1">
      <c r="H620" s="176"/>
    </row>
    <row r="621" ht="19.5" customHeight="1">
      <c r="H621" s="176"/>
    </row>
    <row r="622" ht="19.5" customHeight="1">
      <c r="H622" s="176"/>
    </row>
    <row r="623" ht="19.5" customHeight="1">
      <c r="H623" s="176"/>
    </row>
    <row r="624" ht="19.5" customHeight="1">
      <c r="H624" s="176"/>
    </row>
    <row r="625" ht="19.5" customHeight="1">
      <c r="H625" s="176"/>
    </row>
    <row r="626" ht="19.5" customHeight="1">
      <c r="H626" s="176"/>
    </row>
    <row r="627" ht="19.5" customHeight="1">
      <c r="H627" s="176"/>
    </row>
    <row r="628" ht="19.5" customHeight="1">
      <c r="H628" s="176"/>
    </row>
    <row r="629" ht="19.5" customHeight="1">
      <c r="H629" s="176"/>
    </row>
    <row r="630" ht="19.5" customHeight="1">
      <c r="H630" s="176"/>
    </row>
    <row r="631" ht="19.5" customHeight="1">
      <c r="H631" s="176"/>
    </row>
    <row r="632" ht="19.5" customHeight="1">
      <c r="H632" s="176"/>
    </row>
    <row r="633" ht="19.5" customHeight="1">
      <c r="H633" s="176"/>
    </row>
    <row r="634" ht="19.5" customHeight="1">
      <c r="H634" s="176"/>
    </row>
    <row r="635" ht="19.5" customHeight="1">
      <c r="H635" s="176"/>
    </row>
    <row r="636" ht="19.5" customHeight="1">
      <c r="H636" s="176"/>
    </row>
    <row r="637" ht="19.5" customHeight="1">
      <c r="H637" s="176"/>
    </row>
    <row r="638" ht="19.5" customHeight="1">
      <c r="H638" s="176"/>
    </row>
    <row r="639" ht="19.5" customHeight="1">
      <c r="H639" s="176"/>
    </row>
    <row r="640" ht="19.5" customHeight="1">
      <c r="H640" s="176"/>
    </row>
    <row r="641" ht="19.5" customHeight="1">
      <c r="H641" s="176"/>
    </row>
    <row r="642" ht="19.5" customHeight="1">
      <c r="H642" s="176"/>
    </row>
    <row r="643" ht="19.5" customHeight="1">
      <c r="H643" s="176"/>
    </row>
    <row r="644" ht="19.5" customHeight="1">
      <c r="H644" s="176"/>
    </row>
    <row r="645" ht="19.5" customHeight="1">
      <c r="H645" s="176"/>
    </row>
    <row r="646" ht="19.5" customHeight="1">
      <c r="H646" s="176"/>
    </row>
    <row r="647" ht="19.5" customHeight="1">
      <c r="H647" s="176"/>
    </row>
    <row r="648" ht="19.5" customHeight="1">
      <c r="H648" s="176"/>
    </row>
    <row r="649" ht="19.5" customHeight="1">
      <c r="H649" s="176"/>
    </row>
    <row r="650" ht="19.5" customHeight="1">
      <c r="H650" s="176"/>
    </row>
    <row r="651" ht="19.5" customHeight="1">
      <c r="H651" s="176"/>
    </row>
    <row r="652" ht="19.5" customHeight="1">
      <c r="H652" s="176"/>
    </row>
    <row r="653" ht="19.5" customHeight="1">
      <c r="H653" s="176"/>
    </row>
    <row r="654" ht="19.5" customHeight="1">
      <c r="H654" s="176"/>
    </row>
    <row r="655" ht="19.5" customHeight="1">
      <c r="H655" s="176"/>
    </row>
    <row r="656" ht="19.5" customHeight="1">
      <c r="H656" s="176"/>
    </row>
    <row r="657" ht="19.5" customHeight="1">
      <c r="H657" s="176"/>
    </row>
    <row r="658" ht="19.5" customHeight="1">
      <c r="H658" s="176"/>
    </row>
    <row r="659" ht="19.5" customHeight="1">
      <c r="H659" s="176"/>
    </row>
    <row r="660" ht="19.5" customHeight="1">
      <c r="H660" s="176"/>
    </row>
    <row r="661" ht="19.5" customHeight="1">
      <c r="H661" s="176"/>
    </row>
    <row r="662" ht="19.5" customHeight="1">
      <c r="H662" s="176"/>
    </row>
    <row r="663" ht="19.5" customHeight="1">
      <c r="H663" s="176"/>
    </row>
    <row r="664" ht="19.5" customHeight="1">
      <c r="H664" s="176"/>
    </row>
    <row r="665" ht="19.5" customHeight="1">
      <c r="H665" s="176"/>
    </row>
    <row r="666" ht="19.5" customHeight="1">
      <c r="H666" s="176"/>
    </row>
    <row r="667" ht="19.5" customHeight="1">
      <c r="H667" s="176"/>
    </row>
    <row r="668" ht="19.5" customHeight="1">
      <c r="H668" s="176"/>
    </row>
    <row r="669" ht="19.5" customHeight="1">
      <c r="H669" s="176"/>
    </row>
    <row r="670" ht="19.5" customHeight="1">
      <c r="H670" s="176"/>
    </row>
    <row r="671" ht="19.5" customHeight="1">
      <c r="H671" s="176"/>
    </row>
    <row r="672" ht="19.5" customHeight="1">
      <c r="H672" s="176"/>
    </row>
    <row r="673" ht="19.5" customHeight="1">
      <c r="H673" s="176"/>
    </row>
    <row r="674" ht="19.5" customHeight="1">
      <c r="H674" s="176"/>
    </row>
    <row r="675" ht="19.5" customHeight="1">
      <c r="H675" s="176"/>
    </row>
    <row r="676" ht="19.5" customHeight="1">
      <c r="H676" s="176"/>
    </row>
    <row r="677" ht="19.5" customHeight="1">
      <c r="H677" s="176"/>
    </row>
    <row r="678" ht="19.5" customHeight="1">
      <c r="H678" s="176"/>
    </row>
    <row r="679" ht="19.5" customHeight="1">
      <c r="H679" s="176"/>
    </row>
    <row r="680" ht="19.5" customHeight="1">
      <c r="H680" s="176"/>
    </row>
    <row r="681" ht="19.5" customHeight="1">
      <c r="H681" s="176"/>
    </row>
    <row r="682" ht="19.5" customHeight="1">
      <c r="H682" s="176"/>
    </row>
    <row r="683" ht="19.5" customHeight="1">
      <c r="H683" s="176"/>
    </row>
    <row r="684" ht="19.5" customHeight="1">
      <c r="H684" s="176"/>
    </row>
    <row r="685" ht="19.5" customHeight="1">
      <c r="H685" s="176"/>
    </row>
    <row r="686" ht="19.5" customHeight="1">
      <c r="H686" s="176"/>
    </row>
    <row r="687" ht="19.5" customHeight="1">
      <c r="H687" s="176"/>
    </row>
    <row r="688" ht="19.5" customHeight="1">
      <c r="H688" s="176"/>
    </row>
    <row r="689" ht="19.5" customHeight="1">
      <c r="H689" s="176"/>
    </row>
    <row r="690" ht="19.5" customHeight="1">
      <c r="H690" s="176"/>
    </row>
    <row r="691" ht="19.5" customHeight="1">
      <c r="H691" s="176"/>
    </row>
    <row r="692" ht="19.5" customHeight="1">
      <c r="H692" s="176"/>
    </row>
  </sheetData>
  <sheetProtection password="CB4F" sheet="1" objects="1" scenarios="1"/>
  <mergeCells count="7">
    <mergeCell ref="B5:G5"/>
    <mergeCell ref="B10:G10"/>
    <mergeCell ref="B11:B12"/>
    <mergeCell ref="C11:C12"/>
    <mergeCell ref="D11:D12"/>
    <mergeCell ref="E11:E12"/>
    <mergeCell ref="F11:F12"/>
  </mergeCells>
  <printOptions horizontalCentered="1"/>
  <pageMargins left="0.75" right="0.75" top="1" bottom="1" header="0.5" footer="0.5"/>
  <pageSetup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dimension ref="A6:M384"/>
  <sheetViews>
    <sheetView showGridLine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3.421875" style="108" customWidth="1"/>
    <col min="2" max="2" width="4.140625" style="111" customWidth="1"/>
    <col min="3" max="3" width="11.57421875" style="111" customWidth="1"/>
    <col min="4" max="4" width="14.7109375" style="111" customWidth="1"/>
    <col min="5" max="5" width="13.7109375" style="111" customWidth="1"/>
    <col min="6" max="6" width="13.00390625" style="111" customWidth="1"/>
    <col min="7" max="7" width="12.8515625" style="111" customWidth="1"/>
    <col min="8" max="8" width="13.28125" style="111" customWidth="1"/>
    <col min="9" max="9" width="3.8515625" style="108" customWidth="1"/>
    <col min="10" max="10" width="9.140625" style="108" customWidth="1"/>
    <col min="11" max="11" width="26.28125" style="108" customWidth="1"/>
    <col min="12" max="12" width="82.57421875" style="108" customWidth="1"/>
    <col min="13" max="16384" width="9.140625" style="108" customWidth="1"/>
  </cols>
  <sheetData>
    <row r="1" ht="12.75"/>
    <row r="2" ht="12.75"/>
    <row r="3" ht="12.75"/>
    <row r="4" s="149" customFormat="1" ht="12.75"/>
    <row r="5" ht="12.75"/>
    <row r="6" spans="2:4" ht="19.5">
      <c r="B6" s="150" t="s">
        <v>162</v>
      </c>
      <c r="C6" s="110"/>
      <c r="D6" s="110"/>
    </row>
    <row r="7" spans="2:4" ht="19.5">
      <c r="B7" s="109"/>
      <c r="C7" s="110"/>
      <c r="D7" s="110"/>
    </row>
    <row r="8" spans="2:4" ht="19.5">
      <c r="B8" s="109"/>
      <c r="C8" s="110"/>
      <c r="D8" s="110"/>
    </row>
    <row r="9" spans="1:9" ht="19.5">
      <c r="A9" s="112"/>
      <c r="B9" s="113"/>
      <c r="C9" s="110"/>
      <c r="D9" s="110"/>
      <c r="H9" s="114"/>
      <c r="I9" s="112"/>
    </row>
    <row r="10" spans="1:9" ht="12.75">
      <c r="A10" s="112"/>
      <c r="B10" s="115"/>
      <c r="C10" s="116"/>
      <c r="D10" s="117"/>
      <c r="E10" s="118" t="s">
        <v>163</v>
      </c>
      <c r="F10" s="165"/>
      <c r="H10" s="114"/>
      <c r="I10" s="112"/>
    </row>
    <row r="11" spans="1:9" ht="12.75">
      <c r="A11" s="112"/>
      <c r="B11" s="120"/>
      <c r="C11" s="151" t="s">
        <v>164</v>
      </c>
      <c r="E11" s="157"/>
      <c r="F11" s="166"/>
      <c r="H11" s="114"/>
      <c r="I11" s="112"/>
    </row>
    <row r="12" spans="1:9" ht="12.75">
      <c r="A12" s="112"/>
      <c r="B12" s="120"/>
      <c r="C12" s="151" t="s">
        <v>165</v>
      </c>
      <c r="E12" s="160"/>
      <c r="F12" s="167"/>
      <c r="G12" s="124"/>
      <c r="H12" s="125"/>
      <c r="I12" s="112"/>
    </row>
    <row r="13" spans="1:9" ht="12.75">
      <c r="A13" s="112"/>
      <c r="B13" s="120"/>
      <c r="C13" s="151" t="s">
        <v>166</v>
      </c>
      <c r="E13" s="158"/>
      <c r="F13" s="168"/>
      <c r="G13" s="124"/>
      <c r="H13" s="125"/>
      <c r="I13" s="112"/>
    </row>
    <row r="14" spans="1:9" ht="12.75">
      <c r="A14" s="112"/>
      <c r="B14" s="120"/>
      <c r="C14" s="151" t="s">
        <v>167</v>
      </c>
      <c r="E14" s="159"/>
      <c r="F14" s="168"/>
      <c r="G14" s="124"/>
      <c r="H14" s="125"/>
      <c r="I14" s="112"/>
    </row>
    <row r="15" spans="1:9" ht="12.75">
      <c r="A15" s="112"/>
      <c r="B15" s="126"/>
      <c r="C15" s="127"/>
      <c r="D15" s="128"/>
      <c r="E15" s="129"/>
      <c r="F15" s="169"/>
      <c r="G15" s="124"/>
      <c r="H15" s="125"/>
      <c r="I15" s="112"/>
    </row>
    <row r="16" spans="1:9" ht="12.75">
      <c r="A16" s="112"/>
      <c r="B16" s="114"/>
      <c r="C16" s="121"/>
      <c r="E16" s="131"/>
      <c r="G16" s="124"/>
      <c r="H16" s="125"/>
      <c r="I16" s="112"/>
    </row>
    <row r="17" spans="1:9" ht="12.75">
      <c r="A17" s="112"/>
      <c r="B17" s="115"/>
      <c r="C17" s="116"/>
      <c r="D17" s="117"/>
      <c r="E17" s="117"/>
      <c r="F17" s="119"/>
      <c r="G17" s="124"/>
      <c r="H17" s="125"/>
      <c r="I17" s="112"/>
    </row>
    <row r="18" spans="1:9" ht="12.75">
      <c r="A18" s="112"/>
      <c r="B18" s="120"/>
      <c r="C18" s="151" t="s">
        <v>107</v>
      </c>
      <c r="E18" s="152">
        <f>IF(Values_Entered,Monthly_Payment,"")</f>
      </c>
      <c r="F18" s="122"/>
      <c r="G18" s="124"/>
      <c r="H18" s="125"/>
      <c r="I18" s="112"/>
    </row>
    <row r="19" spans="1:9" ht="12.75">
      <c r="A19" s="112"/>
      <c r="B19" s="120"/>
      <c r="C19" s="151" t="s">
        <v>168</v>
      </c>
      <c r="E19" s="153">
        <f>IF(Values_Entered,Loan_Years*12,"")</f>
      </c>
      <c r="F19" s="123"/>
      <c r="G19" s="124"/>
      <c r="H19" s="125"/>
      <c r="I19" s="112"/>
    </row>
    <row r="20" spans="1:13" ht="12.75">
      <c r="A20" s="112"/>
      <c r="B20" s="120"/>
      <c r="C20" s="151" t="s">
        <v>169</v>
      </c>
      <c r="E20" s="152">
        <f>IF(Values_Entered,Total_Cost-Loan_Amount,"")</f>
      </c>
      <c r="F20" s="123"/>
      <c r="G20" s="124"/>
      <c r="H20" s="125"/>
      <c r="I20" s="112"/>
      <c r="L20" s="132"/>
      <c r="M20" s="132"/>
    </row>
    <row r="21" spans="1:13" ht="12.75">
      <c r="A21" s="112"/>
      <c r="B21" s="120"/>
      <c r="C21" s="151" t="s">
        <v>170</v>
      </c>
      <c r="E21" s="152">
        <f>IF(Values_Entered,Monthly_Payment*Number_of_Payments,"")</f>
      </c>
      <c r="F21" s="123"/>
      <c r="H21" s="114"/>
      <c r="I21" s="112"/>
      <c r="L21" s="132"/>
      <c r="M21" s="132"/>
    </row>
    <row r="22" spans="1:13" ht="12.75">
      <c r="A22" s="112"/>
      <c r="B22" s="126"/>
      <c r="C22" s="127"/>
      <c r="D22" s="128"/>
      <c r="E22" s="129"/>
      <c r="F22" s="130"/>
      <c r="H22" s="114"/>
      <c r="I22" s="112"/>
      <c r="L22" s="132"/>
      <c r="M22" s="132"/>
    </row>
    <row r="23" spans="3:13" ht="12.75">
      <c r="C23" s="121"/>
      <c r="E23" s="131"/>
      <c r="L23" s="132"/>
      <c r="M23" s="132"/>
    </row>
    <row r="24" spans="2:13" s="133" customFormat="1" ht="29.25" customHeight="1">
      <c r="B24" s="134" t="s">
        <v>171</v>
      </c>
      <c r="C24" s="135" t="s">
        <v>172</v>
      </c>
      <c r="D24" s="136" t="s">
        <v>108</v>
      </c>
      <c r="E24" s="136" t="s">
        <v>173</v>
      </c>
      <c r="F24" s="136" t="s">
        <v>174</v>
      </c>
      <c r="G24" s="136" t="s">
        <v>175</v>
      </c>
      <c r="H24" s="137" t="s">
        <v>176</v>
      </c>
      <c r="L24" s="138"/>
      <c r="M24" s="138"/>
    </row>
    <row r="25" spans="2:13" s="133" customFormat="1" ht="12.75">
      <c r="B25" s="139">
        <f aca="true" t="shared" si="0" ref="B25:B88">IF(Loan_Not_Paid*Values_Entered,Payment_Number,"")</f>
      </c>
      <c r="C25" s="140">
        <f aca="true" t="shared" si="1" ref="C25:C88">IF(Loan_Not_Paid*Values_Entered,Payment_Date,"")</f>
      </c>
      <c r="D25" s="141">
        <f aca="true" t="shared" si="2" ref="D25:D88">IF(Loan_Not_Paid*Values_Entered,Beginning_Balance,"")</f>
      </c>
      <c r="E25" s="141">
        <f aca="true" t="shared" si="3" ref="E25:E88">IF(Loan_Not_Paid*Values_Entered,Monthly_Payment,"")</f>
      </c>
      <c r="F25" s="141">
        <f aca="true" t="shared" si="4" ref="F25:F88">IF(Loan_Not_Paid*Values_Entered,Principal,"")</f>
      </c>
      <c r="G25" s="141">
        <f aca="true" t="shared" si="5" ref="G25:G88">IF(Loan_Not_Paid*Values_Entered,Interest,"")</f>
      </c>
      <c r="H25" s="142">
        <f aca="true" t="shared" si="6" ref="H25:H88">IF(Loan_Not_Paid*Values_Entered,Ending_Balance,"")</f>
      </c>
      <c r="L25" s="138"/>
      <c r="M25" s="138"/>
    </row>
    <row r="26" spans="2:13" s="133" customFormat="1" ht="12.75">
      <c r="B26" s="139">
        <f t="shared" si="0"/>
      </c>
      <c r="C26" s="140">
        <f t="shared" si="1"/>
      </c>
      <c r="D26" s="143">
        <f t="shared" si="2"/>
      </c>
      <c r="E26" s="143">
        <f t="shared" si="3"/>
      </c>
      <c r="F26" s="143">
        <f t="shared" si="4"/>
      </c>
      <c r="G26" s="143">
        <f t="shared" si="5"/>
      </c>
      <c r="H26" s="144">
        <f t="shared" si="6"/>
      </c>
      <c r="L26" s="138"/>
      <c r="M26" s="138"/>
    </row>
    <row r="27" spans="2:13" s="133" customFormat="1" ht="12.75">
      <c r="B27" s="139">
        <f t="shared" si="0"/>
      </c>
      <c r="C27" s="140">
        <f t="shared" si="1"/>
      </c>
      <c r="D27" s="143">
        <f t="shared" si="2"/>
      </c>
      <c r="E27" s="143">
        <f t="shared" si="3"/>
      </c>
      <c r="F27" s="143">
        <f t="shared" si="4"/>
      </c>
      <c r="G27" s="143">
        <f t="shared" si="5"/>
      </c>
      <c r="H27" s="144">
        <f t="shared" si="6"/>
      </c>
      <c r="L27" s="138"/>
      <c r="M27" s="138"/>
    </row>
    <row r="28" spans="2:13" s="133" customFormat="1" ht="12.75">
      <c r="B28" s="139">
        <f t="shared" si="0"/>
      </c>
      <c r="C28" s="140">
        <f t="shared" si="1"/>
      </c>
      <c r="D28" s="143">
        <f t="shared" si="2"/>
      </c>
      <c r="E28" s="143">
        <f t="shared" si="3"/>
      </c>
      <c r="F28" s="143">
        <f t="shared" si="4"/>
      </c>
      <c r="G28" s="143">
        <f t="shared" si="5"/>
      </c>
      <c r="H28" s="144">
        <f t="shared" si="6"/>
      </c>
      <c r="L28" s="138"/>
      <c r="M28" s="138"/>
    </row>
    <row r="29" spans="2:13" s="133" customFormat="1" ht="12.75">
      <c r="B29" s="139">
        <f t="shared" si="0"/>
      </c>
      <c r="C29" s="140">
        <f t="shared" si="1"/>
      </c>
      <c r="D29" s="143">
        <f t="shared" si="2"/>
      </c>
      <c r="E29" s="143">
        <f t="shared" si="3"/>
      </c>
      <c r="F29" s="143">
        <f t="shared" si="4"/>
      </c>
      <c r="G29" s="143">
        <f t="shared" si="5"/>
      </c>
      <c r="H29" s="144">
        <f t="shared" si="6"/>
      </c>
      <c r="L29" s="138"/>
      <c r="M29" s="138"/>
    </row>
    <row r="30" spans="2:13" s="133" customFormat="1" ht="12.75">
      <c r="B30" s="139">
        <f t="shared" si="0"/>
      </c>
      <c r="C30" s="140">
        <f t="shared" si="1"/>
      </c>
      <c r="D30" s="143">
        <f t="shared" si="2"/>
      </c>
      <c r="E30" s="143">
        <f t="shared" si="3"/>
      </c>
      <c r="F30" s="143">
        <f t="shared" si="4"/>
      </c>
      <c r="G30" s="143">
        <f t="shared" si="5"/>
      </c>
      <c r="H30" s="144">
        <f t="shared" si="6"/>
      </c>
      <c r="L30" s="138"/>
      <c r="M30" s="138"/>
    </row>
    <row r="31" spans="2:13" ht="12.75">
      <c r="B31" s="139">
        <f t="shared" si="0"/>
      </c>
      <c r="C31" s="140">
        <f t="shared" si="1"/>
      </c>
      <c r="D31" s="143">
        <f t="shared" si="2"/>
      </c>
      <c r="E31" s="143">
        <f t="shared" si="3"/>
      </c>
      <c r="F31" s="143">
        <f t="shared" si="4"/>
      </c>
      <c r="G31" s="143">
        <f t="shared" si="5"/>
      </c>
      <c r="H31" s="144">
        <f t="shared" si="6"/>
      </c>
      <c r="J31" s="133"/>
      <c r="K31" s="133"/>
      <c r="L31" s="132"/>
      <c r="M31" s="132"/>
    </row>
    <row r="32" spans="2:13" ht="12.75">
      <c r="B32" s="139">
        <f t="shared" si="0"/>
      </c>
      <c r="C32" s="140">
        <f t="shared" si="1"/>
      </c>
      <c r="D32" s="143">
        <f t="shared" si="2"/>
      </c>
      <c r="E32" s="143">
        <f t="shared" si="3"/>
      </c>
      <c r="F32" s="143">
        <f t="shared" si="4"/>
      </c>
      <c r="G32" s="143">
        <f t="shared" si="5"/>
      </c>
      <c r="H32" s="144">
        <f t="shared" si="6"/>
      </c>
      <c r="J32" s="133"/>
      <c r="K32" s="133"/>
      <c r="L32" s="132"/>
      <c r="M32" s="132"/>
    </row>
    <row r="33" spans="2:13" ht="12.75">
      <c r="B33" s="139">
        <f t="shared" si="0"/>
      </c>
      <c r="C33" s="140">
        <f t="shared" si="1"/>
      </c>
      <c r="D33" s="143">
        <f t="shared" si="2"/>
      </c>
      <c r="E33" s="143">
        <f t="shared" si="3"/>
      </c>
      <c r="F33" s="143">
        <f t="shared" si="4"/>
      </c>
      <c r="G33" s="143">
        <f t="shared" si="5"/>
      </c>
      <c r="H33" s="144">
        <f t="shared" si="6"/>
      </c>
      <c r="J33" s="133"/>
      <c r="K33" s="133"/>
      <c r="L33" s="132"/>
      <c r="M33" s="132"/>
    </row>
    <row r="34" spans="2:13" ht="12.75">
      <c r="B34" s="139">
        <f t="shared" si="0"/>
      </c>
      <c r="C34" s="140">
        <f t="shared" si="1"/>
      </c>
      <c r="D34" s="143">
        <f t="shared" si="2"/>
      </c>
      <c r="E34" s="143">
        <f t="shared" si="3"/>
      </c>
      <c r="F34" s="143">
        <f t="shared" si="4"/>
      </c>
      <c r="G34" s="143">
        <f t="shared" si="5"/>
      </c>
      <c r="H34" s="144">
        <f t="shared" si="6"/>
      </c>
      <c r="J34" s="133"/>
      <c r="K34" s="133"/>
      <c r="L34" s="132"/>
      <c r="M34" s="132"/>
    </row>
    <row r="35" spans="2:13" ht="12.75">
      <c r="B35" s="139">
        <f t="shared" si="0"/>
      </c>
      <c r="C35" s="140">
        <f t="shared" si="1"/>
      </c>
      <c r="D35" s="143">
        <f t="shared" si="2"/>
      </c>
      <c r="E35" s="143">
        <f t="shared" si="3"/>
      </c>
      <c r="F35" s="143">
        <f t="shared" si="4"/>
      </c>
      <c r="G35" s="143">
        <f t="shared" si="5"/>
      </c>
      <c r="H35" s="144">
        <f t="shared" si="6"/>
      </c>
      <c r="J35" s="133"/>
      <c r="K35" s="133"/>
      <c r="L35" s="132"/>
      <c r="M35" s="132"/>
    </row>
    <row r="36" spans="2:13" ht="12.75">
      <c r="B36" s="139">
        <f t="shared" si="0"/>
      </c>
      <c r="C36" s="140">
        <f t="shared" si="1"/>
      </c>
      <c r="D36" s="143">
        <f t="shared" si="2"/>
      </c>
      <c r="E36" s="143">
        <f t="shared" si="3"/>
      </c>
      <c r="F36" s="143">
        <f t="shared" si="4"/>
      </c>
      <c r="G36" s="143">
        <f t="shared" si="5"/>
      </c>
      <c r="H36" s="144">
        <f t="shared" si="6"/>
      </c>
      <c r="J36" s="133"/>
      <c r="K36" s="133"/>
      <c r="L36" s="132"/>
      <c r="M36" s="132"/>
    </row>
    <row r="37" spans="2:13" ht="12.75">
      <c r="B37" s="139">
        <f t="shared" si="0"/>
      </c>
      <c r="C37" s="140">
        <f t="shared" si="1"/>
      </c>
      <c r="D37" s="143">
        <f t="shared" si="2"/>
      </c>
      <c r="E37" s="143">
        <f t="shared" si="3"/>
      </c>
      <c r="F37" s="143">
        <f t="shared" si="4"/>
      </c>
      <c r="G37" s="143">
        <f t="shared" si="5"/>
      </c>
      <c r="H37" s="144">
        <f t="shared" si="6"/>
      </c>
      <c r="J37" s="133"/>
      <c r="K37" s="133"/>
      <c r="L37" s="132"/>
      <c r="M37" s="132"/>
    </row>
    <row r="38" spans="2:13" ht="12.75">
      <c r="B38" s="139">
        <f t="shared" si="0"/>
      </c>
      <c r="C38" s="140">
        <f t="shared" si="1"/>
      </c>
      <c r="D38" s="143">
        <f t="shared" si="2"/>
      </c>
      <c r="E38" s="143">
        <f t="shared" si="3"/>
      </c>
      <c r="F38" s="143">
        <f t="shared" si="4"/>
      </c>
      <c r="G38" s="143">
        <f t="shared" si="5"/>
      </c>
      <c r="H38" s="144">
        <f t="shared" si="6"/>
      </c>
      <c r="J38" s="133"/>
      <c r="K38" s="133"/>
      <c r="L38" s="132"/>
      <c r="M38" s="132"/>
    </row>
    <row r="39" spans="2:13" ht="12.75">
      <c r="B39" s="139">
        <f t="shared" si="0"/>
      </c>
      <c r="C39" s="140">
        <f t="shared" si="1"/>
      </c>
      <c r="D39" s="143">
        <f t="shared" si="2"/>
      </c>
      <c r="E39" s="143">
        <f t="shared" si="3"/>
      </c>
      <c r="F39" s="143">
        <f t="shared" si="4"/>
      </c>
      <c r="G39" s="143">
        <f t="shared" si="5"/>
      </c>
      <c r="H39" s="144">
        <f t="shared" si="6"/>
      </c>
      <c r="J39" s="133"/>
      <c r="K39" s="133"/>
      <c r="L39" s="132"/>
      <c r="M39" s="132"/>
    </row>
    <row r="40" spans="2:12" ht="12.75">
      <c r="B40" s="139">
        <f t="shared" si="0"/>
      </c>
      <c r="C40" s="140">
        <f t="shared" si="1"/>
      </c>
      <c r="D40" s="143">
        <f t="shared" si="2"/>
      </c>
      <c r="E40" s="143">
        <f t="shared" si="3"/>
      </c>
      <c r="F40" s="143">
        <f t="shared" si="4"/>
      </c>
      <c r="G40" s="143">
        <f t="shared" si="5"/>
      </c>
      <c r="H40" s="144">
        <f t="shared" si="6"/>
      </c>
      <c r="J40" s="133"/>
      <c r="K40" s="133"/>
      <c r="L40" s="132"/>
    </row>
    <row r="41" spans="2:12" ht="12.75">
      <c r="B41" s="139">
        <f t="shared" si="0"/>
      </c>
      <c r="C41" s="140">
        <f t="shared" si="1"/>
      </c>
      <c r="D41" s="143">
        <f t="shared" si="2"/>
      </c>
      <c r="E41" s="143">
        <f t="shared" si="3"/>
      </c>
      <c r="F41" s="143">
        <f t="shared" si="4"/>
      </c>
      <c r="G41" s="143">
        <f t="shared" si="5"/>
      </c>
      <c r="H41" s="144">
        <f t="shared" si="6"/>
      </c>
      <c r="J41" s="133"/>
      <c r="K41" s="133"/>
      <c r="L41" s="132"/>
    </row>
    <row r="42" spans="2:12" ht="12.75">
      <c r="B42" s="139">
        <f t="shared" si="0"/>
      </c>
      <c r="C42" s="140">
        <f t="shared" si="1"/>
      </c>
      <c r="D42" s="143">
        <f t="shared" si="2"/>
      </c>
      <c r="E42" s="143">
        <f t="shared" si="3"/>
      </c>
      <c r="F42" s="143">
        <f t="shared" si="4"/>
      </c>
      <c r="G42" s="143">
        <f t="shared" si="5"/>
      </c>
      <c r="H42" s="144">
        <f t="shared" si="6"/>
      </c>
      <c r="J42" s="133"/>
      <c r="K42" s="133"/>
      <c r="L42" s="132"/>
    </row>
    <row r="43" spans="2:12" ht="12.75">
      <c r="B43" s="139">
        <f t="shared" si="0"/>
      </c>
      <c r="C43" s="140">
        <f t="shared" si="1"/>
      </c>
      <c r="D43" s="143">
        <f t="shared" si="2"/>
      </c>
      <c r="E43" s="143">
        <f t="shared" si="3"/>
      </c>
      <c r="F43" s="143">
        <f t="shared" si="4"/>
      </c>
      <c r="G43" s="143">
        <f t="shared" si="5"/>
      </c>
      <c r="H43" s="144">
        <f t="shared" si="6"/>
      </c>
      <c r="J43" s="133"/>
      <c r="K43" s="133"/>
      <c r="L43" s="132"/>
    </row>
    <row r="44" spans="2:12" ht="12.75">
      <c r="B44" s="139">
        <f t="shared" si="0"/>
      </c>
      <c r="C44" s="140">
        <f t="shared" si="1"/>
      </c>
      <c r="D44" s="143">
        <f t="shared" si="2"/>
      </c>
      <c r="E44" s="143">
        <f t="shared" si="3"/>
      </c>
      <c r="F44" s="143">
        <f t="shared" si="4"/>
      </c>
      <c r="G44" s="143">
        <f t="shared" si="5"/>
      </c>
      <c r="H44" s="144">
        <f t="shared" si="6"/>
      </c>
      <c r="J44" s="133"/>
      <c r="K44" s="133"/>
      <c r="L44" s="132"/>
    </row>
    <row r="45" spans="2:12" ht="12.75">
      <c r="B45" s="139">
        <f t="shared" si="0"/>
      </c>
      <c r="C45" s="140">
        <f t="shared" si="1"/>
      </c>
      <c r="D45" s="143">
        <f t="shared" si="2"/>
      </c>
      <c r="E45" s="143">
        <f t="shared" si="3"/>
      </c>
      <c r="F45" s="143">
        <f t="shared" si="4"/>
      </c>
      <c r="G45" s="143">
        <f t="shared" si="5"/>
      </c>
      <c r="H45" s="144">
        <f t="shared" si="6"/>
      </c>
      <c r="J45" s="133"/>
      <c r="K45" s="133"/>
      <c r="L45" s="132"/>
    </row>
    <row r="46" spans="2:11" ht="12.75">
      <c r="B46" s="139">
        <f t="shared" si="0"/>
      </c>
      <c r="C46" s="140">
        <f t="shared" si="1"/>
      </c>
      <c r="D46" s="143">
        <f t="shared" si="2"/>
      </c>
      <c r="E46" s="143">
        <f t="shared" si="3"/>
      </c>
      <c r="F46" s="143">
        <f t="shared" si="4"/>
      </c>
      <c r="G46" s="143">
        <f t="shared" si="5"/>
      </c>
      <c r="H46" s="144">
        <f t="shared" si="6"/>
      </c>
      <c r="J46" s="133"/>
      <c r="K46" s="133"/>
    </row>
    <row r="47" spans="2:11" ht="12.75">
      <c r="B47" s="139">
        <f t="shared" si="0"/>
      </c>
      <c r="C47" s="140">
        <f t="shared" si="1"/>
      </c>
      <c r="D47" s="143">
        <f t="shared" si="2"/>
      </c>
      <c r="E47" s="143">
        <f t="shared" si="3"/>
      </c>
      <c r="F47" s="143">
        <f t="shared" si="4"/>
      </c>
      <c r="G47" s="143">
        <f t="shared" si="5"/>
      </c>
      <c r="H47" s="144">
        <f t="shared" si="6"/>
      </c>
      <c r="J47" s="133"/>
      <c r="K47" s="133"/>
    </row>
    <row r="48" spans="2:11" ht="12.75">
      <c r="B48" s="139">
        <f t="shared" si="0"/>
      </c>
      <c r="C48" s="140">
        <f t="shared" si="1"/>
      </c>
      <c r="D48" s="143">
        <f t="shared" si="2"/>
      </c>
      <c r="E48" s="143">
        <f t="shared" si="3"/>
      </c>
      <c r="F48" s="143">
        <f t="shared" si="4"/>
      </c>
      <c r="G48" s="143">
        <f t="shared" si="5"/>
      </c>
      <c r="H48" s="144">
        <f t="shared" si="6"/>
      </c>
      <c r="J48" s="133"/>
      <c r="K48" s="133"/>
    </row>
    <row r="49" spans="2:11" ht="12.75">
      <c r="B49" s="139">
        <f t="shared" si="0"/>
      </c>
      <c r="C49" s="140">
        <f t="shared" si="1"/>
      </c>
      <c r="D49" s="143">
        <f t="shared" si="2"/>
      </c>
      <c r="E49" s="143">
        <f t="shared" si="3"/>
      </c>
      <c r="F49" s="143">
        <f t="shared" si="4"/>
      </c>
      <c r="G49" s="143">
        <f t="shared" si="5"/>
      </c>
      <c r="H49" s="144">
        <f t="shared" si="6"/>
      </c>
      <c r="J49" s="133"/>
      <c r="K49" s="133"/>
    </row>
    <row r="50" spans="2:11" ht="12.75">
      <c r="B50" s="139">
        <f t="shared" si="0"/>
      </c>
      <c r="C50" s="140">
        <f t="shared" si="1"/>
      </c>
      <c r="D50" s="143">
        <f t="shared" si="2"/>
      </c>
      <c r="E50" s="143">
        <f t="shared" si="3"/>
      </c>
      <c r="F50" s="143">
        <f t="shared" si="4"/>
      </c>
      <c r="G50" s="143">
        <f t="shared" si="5"/>
      </c>
      <c r="H50" s="144">
        <f t="shared" si="6"/>
      </c>
      <c r="J50" s="133"/>
      <c r="K50" s="133"/>
    </row>
    <row r="51" spans="2:11" ht="12.75">
      <c r="B51" s="139">
        <f t="shared" si="0"/>
      </c>
      <c r="C51" s="140">
        <f t="shared" si="1"/>
      </c>
      <c r="D51" s="143">
        <f t="shared" si="2"/>
      </c>
      <c r="E51" s="143">
        <f t="shared" si="3"/>
      </c>
      <c r="F51" s="143">
        <f t="shared" si="4"/>
      </c>
      <c r="G51" s="143">
        <f t="shared" si="5"/>
      </c>
      <c r="H51" s="144">
        <f t="shared" si="6"/>
      </c>
      <c r="J51" s="133"/>
      <c r="K51" s="133"/>
    </row>
    <row r="52" spans="2:11" ht="12.75">
      <c r="B52" s="139">
        <f t="shared" si="0"/>
      </c>
      <c r="C52" s="140">
        <f t="shared" si="1"/>
      </c>
      <c r="D52" s="143">
        <f t="shared" si="2"/>
      </c>
      <c r="E52" s="143">
        <f t="shared" si="3"/>
      </c>
      <c r="F52" s="143">
        <f t="shared" si="4"/>
      </c>
      <c r="G52" s="143">
        <f t="shared" si="5"/>
      </c>
      <c r="H52" s="144">
        <f t="shared" si="6"/>
      </c>
      <c r="J52" s="133"/>
      <c r="K52" s="133"/>
    </row>
    <row r="53" spans="2:11" ht="12.75">
      <c r="B53" s="139">
        <f t="shared" si="0"/>
      </c>
      <c r="C53" s="140">
        <f t="shared" si="1"/>
      </c>
      <c r="D53" s="143">
        <f t="shared" si="2"/>
      </c>
      <c r="E53" s="143">
        <f t="shared" si="3"/>
      </c>
      <c r="F53" s="143">
        <f t="shared" si="4"/>
      </c>
      <c r="G53" s="143">
        <f t="shared" si="5"/>
      </c>
      <c r="H53" s="144">
        <f t="shared" si="6"/>
      </c>
      <c r="J53" s="133"/>
      <c r="K53" s="133"/>
    </row>
    <row r="54" spans="2:11" ht="12.75">
      <c r="B54" s="139">
        <f t="shared" si="0"/>
      </c>
      <c r="C54" s="140">
        <f t="shared" si="1"/>
      </c>
      <c r="D54" s="143">
        <f t="shared" si="2"/>
      </c>
      <c r="E54" s="143">
        <f t="shared" si="3"/>
      </c>
      <c r="F54" s="143">
        <f t="shared" si="4"/>
      </c>
      <c r="G54" s="143">
        <f t="shared" si="5"/>
      </c>
      <c r="H54" s="144">
        <f t="shared" si="6"/>
      </c>
      <c r="J54" s="133"/>
      <c r="K54" s="133"/>
    </row>
    <row r="55" spans="2:11" ht="12.75">
      <c r="B55" s="139">
        <f t="shared" si="0"/>
      </c>
      <c r="C55" s="140">
        <f t="shared" si="1"/>
      </c>
      <c r="D55" s="143">
        <f t="shared" si="2"/>
      </c>
      <c r="E55" s="143">
        <f t="shared" si="3"/>
      </c>
      <c r="F55" s="143">
        <f t="shared" si="4"/>
      </c>
      <c r="G55" s="143">
        <f t="shared" si="5"/>
      </c>
      <c r="H55" s="144">
        <f t="shared" si="6"/>
      </c>
      <c r="J55" s="133"/>
      <c r="K55" s="133"/>
    </row>
    <row r="56" spans="2:11" ht="12.75">
      <c r="B56" s="139">
        <f t="shared" si="0"/>
      </c>
      <c r="C56" s="140">
        <f t="shared" si="1"/>
      </c>
      <c r="D56" s="143">
        <f t="shared" si="2"/>
      </c>
      <c r="E56" s="143">
        <f t="shared" si="3"/>
      </c>
      <c r="F56" s="143">
        <f t="shared" si="4"/>
      </c>
      <c r="G56" s="143">
        <f t="shared" si="5"/>
      </c>
      <c r="H56" s="144">
        <f t="shared" si="6"/>
      </c>
      <c r="J56" s="133"/>
      <c r="K56" s="133"/>
    </row>
    <row r="57" spans="2:11" ht="12.75">
      <c r="B57" s="139">
        <f t="shared" si="0"/>
      </c>
      <c r="C57" s="140">
        <f t="shared" si="1"/>
      </c>
      <c r="D57" s="143">
        <f t="shared" si="2"/>
      </c>
      <c r="E57" s="143">
        <f t="shared" si="3"/>
      </c>
      <c r="F57" s="143">
        <f t="shared" si="4"/>
      </c>
      <c r="G57" s="143">
        <f t="shared" si="5"/>
      </c>
      <c r="H57" s="144">
        <f t="shared" si="6"/>
      </c>
      <c r="J57" s="133"/>
      <c r="K57" s="133"/>
    </row>
    <row r="58" spans="2:11" ht="12.75">
      <c r="B58" s="139">
        <f t="shared" si="0"/>
      </c>
      <c r="C58" s="140">
        <f t="shared" si="1"/>
      </c>
      <c r="D58" s="143">
        <f t="shared" si="2"/>
      </c>
      <c r="E58" s="143">
        <f t="shared" si="3"/>
      </c>
      <c r="F58" s="143">
        <f t="shared" si="4"/>
      </c>
      <c r="G58" s="143">
        <f t="shared" si="5"/>
      </c>
      <c r="H58" s="144">
        <f t="shared" si="6"/>
      </c>
      <c r="J58" s="133"/>
      <c r="K58" s="133"/>
    </row>
    <row r="59" spans="2:11" ht="12.75">
      <c r="B59" s="139">
        <f t="shared" si="0"/>
      </c>
      <c r="C59" s="140">
        <f t="shared" si="1"/>
      </c>
      <c r="D59" s="143">
        <f t="shared" si="2"/>
      </c>
      <c r="E59" s="143">
        <f t="shared" si="3"/>
      </c>
      <c r="F59" s="143">
        <f t="shared" si="4"/>
      </c>
      <c r="G59" s="143">
        <f t="shared" si="5"/>
      </c>
      <c r="H59" s="144">
        <f t="shared" si="6"/>
      </c>
      <c r="J59" s="133"/>
      <c r="K59" s="133"/>
    </row>
    <row r="60" spans="2:11" ht="12.75">
      <c r="B60" s="139">
        <f t="shared" si="0"/>
      </c>
      <c r="C60" s="140">
        <f t="shared" si="1"/>
      </c>
      <c r="D60" s="143">
        <f t="shared" si="2"/>
      </c>
      <c r="E60" s="143">
        <f t="shared" si="3"/>
      </c>
      <c r="F60" s="143">
        <f t="shared" si="4"/>
      </c>
      <c r="G60" s="143">
        <f t="shared" si="5"/>
      </c>
      <c r="H60" s="144">
        <f t="shared" si="6"/>
      </c>
      <c r="J60" s="133"/>
      <c r="K60" s="133"/>
    </row>
    <row r="61" spans="2:11" ht="12.75">
      <c r="B61" s="139">
        <f t="shared" si="0"/>
      </c>
      <c r="C61" s="140">
        <f t="shared" si="1"/>
      </c>
      <c r="D61" s="143">
        <f t="shared" si="2"/>
      </c>
      <c r="E61" s="143">
        <f t="shared" si="3"/>
      </c>
      <c r="F61" s="143">
        <f t="shared" si="4"/>
      </c>
      <c r="G61" s="143">
        <f t="shared" si="5"/>
      </c>
      <c r="H61" s="144">
        <f t="shared" si="6"/>
      </c>
      <c r="J61" s="133"/>
      <c r="K61" s="133"/>
    </row>
    <row r="62" spans="2:11" ht="12.75">
      <c r="B62" s="139">
        <f t="shared" si="0"/>
      </c>
      <c r="C62" s="140">
        <f t="shared" si="1"/>
      </c>
      <c r="D62" s="143">
        <f t="shared" si="2"/>
      </c>
      <c r="E62" s="143">
        <f t="shared" si="3"/>
      </c>
      <c r="F62" s="143">
        <f t="shared" si="4"/>
      </c>
      <c r="G62" s="143">
        <f t="shared" si="5"/>
      </c>
      <c r="H62" s="144">
        <f t="shared" si="6"/>
      </c>
      <c r="J62" s="133"/>
      <c r="K62" s="133"/>
    </row>
    <row r="63" spans="2:11" ht="12.75">
      <c r="B63" s="139">
        <f t="shared" si="0"/>
      </c>
      <c r="C63" s="140">
        <f t="shared" si="1"/>
      </c>
      <c r="D63" s="143">
        <f t="shared" si="2"/>
      </c>
      <c r="E63" s="143">
        <f t="shared" si="3"/>
      </c>
      <c r="F63" s="143">
        <f t="shared" si="4"/>
      </c>
      <c r="G63" s="143">
        <f t="shared" si="5"/>
      </c>
      <c r="H63" s="144">
        <f t="shared" si="6"/>
      </c>
      <c r="J63" s="133"/>
      <c r="K63" s="133"/>
    </row>
    <row r="64" spans="2:11" ht="12.75">
      <c r="B64" s="139">
        <f t="shared" si="0"/>
      </c>
      <c r="C64" s="140">
        <f t="shared" si="1"/>
      </c>
      <c r="D64" s="143">
        <f t="shared" si="2"/>
      </c>
      <c r="E64" s="143">
        <f t="shared" si="3"/>
      </c>
      <c r="F64" s="143">
        <f t="shared" si="4"/>
      </c>
      <c r="G64" s="143">
        <f t="shared" si="5"/>
      </c>
      <c r="H64" s="144">
        <f t="shared" si="6"/>
      </c>
      <c r="J64" s="133"/>
      <c r="K64" s="133"/>
    </row>
    <row r="65" spans="2:11" ht="12.75">
      <c r="B65" s="139">
        <f t="shared" si="0"/>
      </c>
      <c r="C65" s="140">
        <f t="shared" si="1"/>
      </c>
      <c r="D65" s="143">
        <f t="shared" si="2"/>
      </c>
      <c r="E65" s="143">
        <f t="shared" si="3"/>
      </c>
      <c r="F65" s="143">
        <f t="shared" si="4"/>
      </c>
      <c r="G65" s="143">
        <f t="shared" si="5"/>
      </c>
      <c r="H65" s="144">
        <f t="shared" si="6"/>
      </c>
      <c r="J65" s="133"/>
      <c r="K65" s="133"/>
    </row>
    <row r="66" spans="2:11" ht="12.75">
      <c r="B66" s="139">
        <f t="shared" si="0"/>
      </c>
      <c r="C66" s="140">
        <f t="shared" si="1"/>
      </c>
      <c r="D66" s="143">
        <f t="shared" si="2"/>
      </c>
      <c r="E66" s="143">
        <f t="shared" si="3"/>
      </c>
      <c r="F66" s="143">
        <f t="shared" si="4"/>
      </c>
      <c r="G66" s="143">
        <f t="shared" si="5"/>
      </c>
      <c r="H66" s="144">
        <f t="shared" si="6"/>
      </c>
      <c r="J66" s="133"/>
      <c r="K66" s="133"/>
    </row>
    <row r="67" spans="2:11" ht="12.75">
      <c r="B67" s="139">
        <f t="shared" si="0"/>
      </c>
      <c r="C67" s="140">
        <f t="shared" si="1"/>
      </c>
      <c r="D67" s="143">
        <f t="shared" si="2"/>
      </c>
      <c r="E67" s="143">
        <f t="shared" si="3"/>
      </c>
      <c r="F67" s="143">
        <f t="shared" si="4"/>
      </c>
      <c r="G67" s="143">
        <f t="shared" si="5"/>
      </c>
      <c r="H67" s="144">
        <f t="shared" si="6"/>
      </c>
      <c r="J67" s="133"/>
      <c r="K67" s="133"/>
    </row>
    <row r="68" spans="2:11" ht="12.75">
      <c r="B68" s="139">
        <f t="shared" si="0"/>
      </c>
      <c r="C68" s="140">
        <f t="shared" si="1"/>
      </c>
      <c r="D68" s="143">
        <f t="shared" si="2"/>
      </c>
      <c r="E68" s="143">
        <f t="shared" si="3"/>
      </c>
      <c r="F68" s="143">
        <f t="shared" si="4"/>
      </c>
      <c r="G68" s="143">
        <f t="shared" si="5"/>
      </c>
      <c r="H68" s="144">
        <f t="shared" si="6"/>
      </c>
      <c r="J68" s="133"/>
      <c r="K68" s="133"/>
    </row>
    <row r="69" spans="2:11" ht="12.75">
      <c r="B69" s="139">
        <f t="shared" si="0"/>
      </c>
      <c r="C69" s="140">
        <f t="shared" si="1"/>
      </c>
      <c r="D69" s="143">
        <f t="shared" si="2"/>
      </c>
      <c r="E69" s="143">
        <f t="shared" si="3"/>
      </c>
      <c r="F69" s="143">
        <f t="shared" si="4"/>
      </c>
      <c r="G69" s="143">
        <f t="shared" si="5"/>
      </c>
      <c r="H69" s="144">
        <f t="shared" si="6"/>
      </c>
      <c r="J69" s="133"/>
      <c r="K69" s="133"/>
    </row>
    <row r="70" spans="2:11" ht="12.75">
      <c r="B70" s="139">
        <f t="shared" si="0"/>
      </c>
      <c r="C70" s="140">
        <f t="shared" si="1"/>
      </c>
      <c r="D70" s="143">
        <f t="shared" si="2"/>
      </c>
      <c r="E70" s="143">
        <f t="shared" si="3"/>
      </c>
      <c r="F70" s="143">
        <f t="shared" si="4"/>
      </c>
      <c r="G70" s="143">
        <f t="shared" si="5"/>
      </c>
      <c r="H70" s="144">
        <f t="shared" si="6"/>
      </c>
      <c r="J70" s="133"/>
      <c r="K70" s="133"/>
    </row>
    <row r="71" spans="2:11" ht="12.75">
      <c r="B71" s="139">
        <f t="shared" si="0"/>
      </c>
      <c r="C71" s="140">
        <f t="shared" si="1"/>
      </c>
      <c r="D71" s="143">
        <f t="shared" si="2"/>
      </c>
      <c r="E71" s="143">
        <f t="shared" si="3"/>
      </c>
      <c r="F71" s="143">
        <f t="shared" si="4"/>
      </c>
      <c r="G71" s="143">
        <f t="shared" si="5"/>
      </c>
      <c r="H71" s="144">
        <f t="shared" si="6"/>
      </c>
      <c r="J71" s="133"/>
      <c r="K71" s="133"/>
    </row>
    <row r="72" spans="2:11" ht="12.75">
      <c r="B72" s="139">
        <f t="shared" si="0"/>
      </c>
      <c r="C72" s="140">
        <f t="shared" si="1"/>
      </c>
      <c r="D72" s="143">
        <f t="shared" si="2"/>
      </c>
      <c r="E72" s="143">
        <f t="shared" si="3"/>
      </c>
      <c r="F72" s="143">
        <f t="shared" si="4"/>
      </c>
      <c r="G72" s="143">
        <f t="shared" si="5"/>
      </c>
      <c r="H72" s="144">
        <f t="shared" si="6"/>
      </c>
      <c r="J72" s="133"/>
      <c r="K72" s="133"/>
    </row>
    <row r="73" spans="2:11" ht="12.75">
      <c r="B73" s="139">
        <f t="shared" si="0"/>
      </c>
      <c r="C73" s="140">
        <f t="shared" si="1"/>
      </c>
      <c r="D73" s="143">
        <f t="shared" si="2"/>
      </c>
      <c r="E73" s="143">
        <f t="shared" si="3"/>
      </c>
      <c r="F73" s="143">
        <f t="shared" si="4"/>
      </c>
      <c r="G73" s="143">
        <f t="shared" si="5"/>
      </c>
      <c r="H73" s="144">
        <f t="shared" si="6"/>
      </c>
      <c r="J73" s="133"/>
      <c r="K73" s="133"/>
    </row>
    <row r="74" spans="2:11" ht="12.75">
      <c r="B74" s="139">
        <f t="shared" si="0"/>
      </c>
      <c r="C74" s="140">
        <f t="shared" si="1"/>
      </c>
      <c r="D74" s="143">
        <f t="shared" si="2"/>
      </c>
      <c r="E74" s="143">
        <f t="shared" si="3"/>
      </c>
      <c r="F74" s="143">
        <f t="shared" si="4"/>
      </c>
      <c r="G74" s="143">
        <f t="shared" si="5"/>
      </c>
      <c r="H74" s="144">
        <f t="shared" si="6"/>
      </c>
      <c r="J74" s="133"/>
      <c r="K74" s="133"/>
    </row>
    <row r="75" spans="2:11" ht="12.75">
      <c r="B75" s="139">
        <f t="shared" si="0"/>
      </c>
      <c r="C75" s="140">
        <f t="shared" si="1"/>
      </c>
      <c r="D75" s="143">
        <f t="shared" si="2"/>
      </c>
      <c r="E75" s="143">
        <f t="shared" si="3"/>
      </c>
      <c r="F75" s="143">
        <f t="shared" si="4"/>
      </c>
      <c r="G75" s="143">
        <f t="shared" si="5"/>
      </c>
      <c r="H75" s="144">
        <f t="shared" si="6"/>
      </c>
      <c r="J75" s="133"/>
      <c r="K75" s="133"/>
    </row>
    <row r="76" spans="2:11" ht="12.75">
      <c r="B76" s="139">
        <f t="shared" si="0"/>
      </c>
      <c r="C76" s="140">
        <f t="shared" si="1"/>
      </c>
      <c r="D76" s="143">
        <f t="shared" si="2"/>
      </c>
      <c r="E76" s="143">
        <f t="shared" si="3"/>
      </c>
      <c r="F76" s="143">
        <f t="shared" si="4"/>
      </c>
      <c r="G76" s="143">
        <f t="shared" si="5"/>
      </c>
      <c r="H76" s="144">
        <f t="shared" si="6"/>
      </c>
      <c r="J76" s="133"/>
      <c r="K76" s="133"/>
    </row>
    <row r="77" spans="2:11" ht="12.75">
      <c r="B77" s="139">
        <f t="shared" si="0"/>
      </c>
      <c r="C77" s="140">
        <f t="shared" si="1"/>
      </c>
      <c r="D77" s="143">
        <f t="shared" si="2"/>
      </c>
      <c r="E77" s="143">
        <f t="shared" si="3"/>
      </c>
      <c r="F77" s="143">
        <f t="shared" si="4"/>
      </c>
      <c r="G77" s="143">
        <f t="shared" si="5"/>
      </c>
      <c r="H77" s="144">
        <f t="shared" si="6"/>
      </c>
      <c r="J77" s="133"/>
      <c r="K77" s="133"/>
    </row>
    <row r="78" spans="2:11" ht="12.75">
      <c r="B78" s="139">
        <f t="shared" si="0"/>
      </c>
      <c r="C78" s="140">
        <f t="shared" si="1"/>
      </c>
      <c r="D78" s="143">
        <f t="shared" si="2"/>
      </c>
      <c r="E78" s="143">
        <f t="shared" si="3"/>
      </c>
      <c r="F78" s="143">
        <f t="shared" si="4"/>
      </c>
      <c r="G78" s="143">
        <f t="shared" si="5"/>
      </c>
      <c r="H78" s="144">
        <f t="shared" si="6"/>
      </c>
      <c r="J78" s="133"/>
      <c r="K78" s="133"/>
    </row>
    <row r="79" spans="2:11" ht="12.75">
      <c r="B79" s="139">
        <f t="shared" si="0"/>
      </c>
      <c r="C79" s="140">
        <f t="shared" si="1"/>
      </c>
      <c r="D79" s="143">
        <f t="shared" si="2"/>
      </c>
      <c r="E79" s="143">
        <f t="shared" si="3"/>
      </c>
      <c r="F79" s="143">
        <f t="shared" si="4"/>
      </c>
      <c r="G79" s="143">
        <f t="shared" si="5"/>
      </c>
      <c r="H79" s="144">
        <f t="shared" si="6"/>
      </c>
      <c r="J79" s="133"/>
      <c r="K79" s="133"/>
    </row>
    <row r="80" spans="2:11" ht="12.75">
      <c r="B80" s="139">
        <f t="shared" si="0"/>
      </c>
      <c r="C80" s="140">
        <f t="shared" si="1"/>
      </c>
      <c r="D80" s="143">
        <f t="shared" si="2"/>
      </c>
      <c r="E80" s="143">
        <f t="shared" si="3"/>
      </c>
      <c r="F80" s="143">
        <f t="shared" si="4"/>
      </c>
      <c r="G80" s="143">
        <f t="shared" si="5"/>
      </c>
      <c r="H80" s="144">
        <f t="shared" si="6"/>
      </c>
      <c r="J80" s="133"/>
      <c r="K80" s="133"/>
    </row>
    <row r="81" spans="2:11" ht="12.75">
      <c r="B81" s="139">
        <f t="shared" si="0"/>
      </c>
      <c r="C81" s="140">
        <f t="shared" si="1"/>
      </c>
      <c r="D81" s="143">
        <f t="shared" si="2"/>
      </c>
      <c r="E81" s="143">
        <f t="shared" si="3"/>
      </c>
      <c r="F81" s="143">
        <f t="shared" si="4"/>
      </c>
      <c r="G81" s="143">
        <f t="shared" si="5"/>
      </c>
      <c r="H81" s="144">
        <f t="shared" si="6"/>
      </c>
      <c r="J81" s="133"/>
      <c r="K81" s="133"/>
    </row>
    <row r="82" spans="2:11" ht="12.75">
      <c r="B82" s="139">
        <f t="shared" si="0"/>
      </c>
      <c r="C82" s="140">
        <f t="shared" si="1"/>
      </c>
      <c r="D82" s="143">
        <f t="shared" si="2"/>
      </c>
      <c r="E82" s="143">
        <f t="shared" si="3"/>
      </c>
      <c r="F82" s="143">
        <f t="shared" si="4"/>
      </c>
      <c r="G82" s="143">
        <f t="shared" si="5"/>
      </c>
      <c r="H82" s="144">
        <f t="shared" si="6"/>
      </c>
      <c r="J82" s="133"/>
      <c r="K82" s="133"/>
    </row>
    <row r="83" spans="2:11" ht="12.75">
      <c r="B83" s="139">
        <f t="shared" si="0"/>
      </c>
      <c r="C83" s="140">
        <f t="shared" si="1"/>
      </c>
      <c r="D83" s="143">
        <f t="shared" si="2"/>
      </c>
      <c r="E83" s="143">
        <f t="shared" si="3"/>
      </c>
      <c r="F83" s="143">
        <f t="shared" si="4"/>
      </c>
      <c r="G83" s="143">
        <f t="shared" si="5"/>
      </c>
      <c r="H83" s="144">
        <f t="shared" si="6"/>
      </c>
      <c r="J83" s="133"/>
      <c r="K83" s="133"/>
    </row>
    <row r="84" spans="2:11" ht="12.75">
      <c r="B84" s="139">
        <f t="shared" si="0"/>
      </c>
      <c r="C84" s="140">
        <f t="shared" si="1"/>
      </c>
      <c r="D84" s="143">
        <f t="shared" si="2"/>
      </c>
      <c r="E84" s="143">
        <f t="shared" si="3"/>
      </c>
      <c r="F84" s="143">
        <f t="shared" si="4"/>
      </c>
      <c r="G84" s="143">
        <f t="shared" si="5"/>
      </c>
      <c r="H84" s="144">
        <f t="shared" si="6"/>
      </c>
      <c r="J84" s="133"/>
      <c r="K84" s="133"/>
    </row>
    <row r="85" spans="2:11" ht="12.75">
      <c r="B85" s="139">
        <f t="shared" si="0"/>
      </c>
      <c r="C85" s="140">
        <f t="shared" si="1"/>
      </c>
      <c r="D85" s="143">
        <f t="shared" si="2"/>
      </c>
      <c r="E85" s="143">
        <f t="shared" si="3"/>
      </c>
      <c r="F85" s="143">
        <f t="shared" si="4"/>
      </c>
      <c r="G85" s="143">
        <f t="shared" si="5"/>
      </c>
      <c r="H85" s="144">
        <f t="shared" si="6"/>
      </c>
      <c r="J85" s="133"/>
      <c r="K85" s="133"/>
    </row>
    <row r="86" spans="2:11" ht="12.75">
      <c r="B86" s="139">
        <f t="shared" si="0"/>
      </c>
      <c r="C86" s="140">
        <f t="shared" si="1"/>
      </c>
      <c r="D86" s="143">
        <f t="shared" si="2"/>
      </c>
      <c r="E86" s="143">
        <f t="shared" si="3"/>
      </c>
      <c r="F86" s="143">
        <f t="shared" si="4"/>
      </c>
      <c r="G86" s="143">
        <f t="shared" si="5"/>
      </c>
      <c r="H86" s="144">
        <f t="shared" si="6"/>
      </c>
      <c r="J86" s="133"/>
      <c r="K86" s="133"/>
    </row>
    <row r="87" spans="2:11" ht="12.75">
      <c r="B87" s="139">
        <f t="shared" si="0"/>
      </c>
      <c r="C87" s="140">
        <f t="shared" si="1"/>
      </c>
      <c r="D87" s="143">
        <f t="shared" si="2"/>
      </c>
      <c r="E87" s="143">
        <f t="shared" si="3"/>
      </c>
      <c r="F87" s="143">
        <f t="shared" si="4"/>
      </c>
      <c r="G87" s="143">
        <f t="shared" si="5"/>
      </c>
      <c r="H87" s="144">
        <f t="shared" si="6"/>
      </c>
      <c r="J87" s="133"/>
      <c r="K87" s="133"/>
    </row>
    <row r="88" spans="2:11" ht="12.75">
      <c r="B88" s="139">
        <f t="shared" si="0"/>
      </c>
      <c r="C88" s="140">
        <f t="shared" si="1"/>
      </c>
      <c r="D88" s="143">
        <f t="shared" si="2"/>
      </c>
      <c r="E88" s="143">
        <f t="shared" si="3"/>
      </c>
      <c r="F88" s="143">
        <f t="shared" si="4"/>
      </c>
      <c r="G88" s="143">
        <f t="shared" si="5"/>
      </c>
      <c r="H88" s="144">
        <f t="shared" si="6"/>
      </c>
      <c r="J88" s="133"/>
      <c r="K88" s="133"/>
    </row>
    <row r="89" spans="2:11" ht="12.75">
      <c r="B89" s="139">
        <f aca="true" t="shared" si="7" ref="B89:B152">IF(Loan_Not_Paid*Values_Entered,Payment_Number,"")</f>
      </c>
      <c r="C89" s="140">
        <f aca="true" t="shared" si="8" ref="C89:C152">IF(Loan_Not_Paid*Values_Entered,Payment_Date,"")</f>
      </c>
      <c r="D89" s="143">
        <f aca="true" t="shared" si="9" ref="D89:D152">IF(Loan_Not_Paid*Values_Entered,Beginning_Balance,"")</f>
      </c>
      <c r="E89" s="143">
        <f aca="true" t="shared" si="10" ref="E89:E152">IF(Loan_Not_Paid*Values_Entered,Monthly_Payment,"")</f>
      </c>
      <c r="F89" s="143">
        <f aca="true" t="shared" si="11" ref="F89:F152">IF(Loan_Not_Paid*Values_Entered,Principal,"")</f>
      </c>
      <c r="G89" s="143">
        <f aca="true" t="shared" si="12" ref="G89:G152">IF(Loan_Not_Paid*Values_Entered,Interest,"")</f>
      </c>
      <c r="H89" s="144">
        <f aca="true" t="shared" si="13" ref="H89:H152">IF(Loan_Not_Paid*Values_Entered,Ending_Balance,"")</f>
      </c>
      <c r="J89" s="133"/>
      <c r="K89" s="133"/>
    </row>
    <row r="90" spans="2:11" ht="12.75">
      <c r="B90" s="139">
        <f t="shared" si="7"/>
      </c>
      <c r="C90" s="140">
        <f t="shared" si="8"/>
      </c>
      <c r="D90" s="143">
        <f t="shared" si="9"/>
      </c>
      <c r="E90" s="143">
        <f t="shared" si="10"/>
      </c>
      <c r="F90" s="143">
        <f t="shared" si="11"/>
      </c>
      <c r="G90" s="143">
        <f t="shared" si="12"/>
      </c>
      <c r="H90" s="144">
        <f t="shared" si="13"/>
      </c>
      <c r="J90" s="133"/>
      <c r="K90" s="133"/>
    </row>
    <row r="91" spans="2:11" ht="12.75">
      <c r="B91" s="139">
        <f t="shared" si="7"/>
      </c>
      <c r="C91" s="140">
        <f t="shared" si="8"/>
      </c>
      <c r="D91" s="143">
        <f t="shared" si="9"/>
      </c>
      <c r="E91" s="143">
        <f t="shared" si="10"/>
      </c>
      <c r="F91" s="143">
        <f t="shared" si="11"/>
      </c>
      <c r="G91" s="143">
        <f t="shared" si="12"/>
      </c>
      <c r="H91" s="144">
        <f t="shared" si="13"/>
      </c>
      <c r="J91" s="133"/>
      <c r="K91" s="133"/>
    </row>
    <row r="92" spans="2:11" ht="12.75">
      <c r="B92" s="139">
        <f t="shared" si="7"/>
      </c>
      <c r="C92" s="140">
        <f t="shared" si="8"/>
      </c>
      <c r="D92" s="143">
        <f t="shared" si="9"/>
      </c>
      <c r="E92" s="143">
        <f t="shared" si="10"/>
      </c>
      <c r="F92" s="143">
        <f t="shared" si="11"/>
      </c>
      <c r="G92" s="143">
        <f t="shared" si="12"/>
      </c>
      <c r="H92" s="144">
        <f t="shared" si="13"/>
      </c>
      <c r="J92" s="133"/>
      <c r="K92" s="133"/>
    </row>
    <row r="93" spans="2:11" ht="12.75">
      <c r="B93" s="139">
        <f t="shared" si="7"/>
      </c>
      <c r="C93" s="140">
        <f t="shared" si="8"/>
      </c>
      <c r="D93" s="143">
        <f t="shared" si="9"/>
      </c>
      <c r="E93" s="143">
        <f t="shared" si="10"/>
      </c>
      <c r="F93" s="143">
        <f t="shared" si="11"/>
      </c>
      <c r="G93" s="143">
        <f t="shared" si="12"/>
      </c>
      <c r="H93" s="144">
        <f t="shared" si="13"/>
      </c>
      <c r="J93" s="133"/>
      <c r="K93" s="133"/>
    </row>
    <row r="94" spans="2:11" ht="12.75">
      <c r="B94" s="139">
        <f t="shared" si="7"/>
      </c>
      <c r="C94" s="140">
        <f t="shared" si="8"/>
      </c>
      <c r="D94" s="143">
        <f t="shared" si="9"/>
      </c>
      <c r="E94" s="143">
        <f t="shared" si="10"/>
      </c>
      <c r="F94" s="143">
        <f t="shared" si="11"/>
      </c>
      <c r="G94" s="143">
        <f t="shared" si="12"/>
      </c>
      <c r="H94" s="144">
        <f t="shared" si="13"/>
      </c>
      <c r="J94" s="133"/>
      <c r="K94" s="133"/>
    </row>
    <row r="95" spans="2:11" ht="12.75">
      <c r="B95" s="139">
        <f t="shared" si="7"/>
      </c>
      <c r="C95" s="140">
        <f t="shared" si="8"/>
      </c>
      <c r="D95" s="143">
        <f t="shared" si="9"/>
      </c>
      <c r="E95" s="143">
        <f t="shared" si="10"/>
      </c>
      <c r="F95" s="143">
        <f t="shared" si="11"/>
      </c>
      <c r="G95" s="143">
        <f t="shared" si="12"/>
      </c>
      <c r="H95" s="144">
        <f t="shared" si="13"/>
      </c>
      <c r="J95" s="133"/>
      <c r="K95" s="133"/>
    </row>
    <row r="96" spans="2:11" ht="12.75">
      <c r="B96" s="139">
        <f t="shared" si="7"/>
      </c>
      <c r="C96" s="140">
        <f t="shared" si="8"/>
      </c>
      <c r="D96" s="143">
        <f t="shared" si="9"/>
      </c>
      <c r="E96" s="143">
        <f t="shared" si="10"/>
      </c>
      <c r="F96" s="143">
        <f t="shared" si="11"/>
      </c>
      <c r="G96" s="143">
        <f t="shared" si="12"/>
      </c>
      <c r="H96" s="144">
        <f t="shared" si="13"/>
      </c>
      <c r="J96" s="133"/>
      <c r="K96" s="133"/>
    </row>
    <row r="97" spans="2:11" ht="12.75">
      <c r="B97" s="139">
        <f t="shared" si="7"/>
      </c>
      <c r="C97" s="140">
        <f t="shared" si="8"/>
      </c>
      <c r="D97" s="143">
        <f t="shared" si="9"/>
      </c>
      <c r="E97" s="143">
        <f t="shared" si="10"/>
      </c>
      <c r="F97" s="143">
        <f t="shared" si="11"/>
      </c>
      <c r="G97" s="143">
        <f t="shared" si="12"/>
      </c>
      <c r="H97" s="144">
        <f t="shared" si="13"/>
      </c>
      <c r="J97" s="133"/>
      <c r="K97" s="133"/>
    </row>
    <row r="98" spans="2:11" ht="12.75">
      <c r="B98" s="139">
        <f t="shared" si="7"/>
      </c>
      <c r="C98" s="140">
        <f t="shared" si="8"/>
      </c>
      <c r="D98" s="143">
        <f t="shared" si="9"/>
      </c>
      <c r="E98" s="143">
        <f t="shared" si="10"/>
      </c>
      <c r="F98" s="143">
        <f t="shared" si="11"/>
      </c>
      <c r="G98" s="143">
        <f t="shared" si="12"/>
      </c>
      <c r="H98" s="144">
        <f t="shared" si="13"/>
      </c>
      <c r="J98" s="133"/>
      <c r="K98" s="133"/>
    </row>
    <row r="99" spans="2:11" ht="12.75">
      <c r="B99" s="139">
        <f t="shared" si="7"/>
      </c>
      <c r="C99" s="140">
        <f t="shared" si="8"/>
      </c>
      <c r="D99" s="143">
        <f t="shared" si="9"/>
      </c>
      <c r="E99" s="143">
        <f t="shared" si="10"/>
      </c>
      <c r="F99" s="143">
        <f t="shared" si="11"/>
      </c>
      <c r="G99" s="143">
        <f t="shared" si="12"/>
      </c>
      <c r="H99" s="144">
        <f t="shared" si="13"/>
      </c>
      <c r="J99" s="133"/>
      <c r="K99" s="133"/>
    </row>
    <row r="100" spans="2:11" ht="12.75">
      <c r="B100" s="139">
        <f t="shared" si="7"/>
      </c>
      <c r="C100" s="140">
        <f t="shared" si="8"/>
      </c>
      <c r="D100" s="143">
        <f t="shared" si="9"/>
      </c>
      <c r="E100" s="143">
        <f t="shared" si="10"/>
      </c>
      <c r="F100" s="143">
        <f t="shared" si="11"/>
      </c>
      <c r="G100" s="143">
        <f t="shared" si="12"/>
      </c>
      <c r="H100" s="144">
        <f t="shared" si="13"/>
      </c>
      <c r="J100" s="133"/>
      <c r="K100" s="133"/>
    </row>
    <row r="101" spans="2:11" ht="12.75">
      <c r="B101" s="139">
        <f t="shared" si="7"/>
      </c>
      <c r="C101" s="140">
        <f t="shared" si="8"/>
      </c>
      <c r="D101" s="143">
        <f t="shared" si="9"/>
      </c>
      <c r="E101" s="143">
        <f t="shared" si="10"/>
      </c>
      <c r="F101" s="143">
        <f t="shared" si="11"/>
      </c>
      <c r="G101" s="143">
        <f t="shared" si="12"/>
      </c>
      <c r="H101" s="144">
        <f t="shared" si="13"/>
      </c>
      <c r="J101" s="133"/>
      <c r="K101" s="133"/>
    </row>
    <row r="102" spans="2:11" ht="12.75">
      <c r="B102" s="139">
        <f t="shared" si="7"/>
      </c>
      <c r="C102" s="140">
        <f t="shared" si="8"/>
      </c>
      <c r="D102" s="143">
        <f t="shared" si="9"/>
      </c>
      <c r="E102" s="143">
        <f t="shared" si="10"/>
      </c>
      <c r="F102" s="143">
        <f t="shared" si="11"/>
      </c>
      <c r="G102" s="143">
        <f t="shared" si="12"/>
      </c>
      <c r="H102" s="144">
        <f t="shared" si="13"/>
      </c>
      <c r="J102" s="133"/>
      <c r="K102" s="133"/>
    </row>
    <row r="103" spans="2:11" ht="12.75">
      <c r="B103" s="139">
        <f t="shared" si="7"/>
      </c>
      <c r="C103" s="140">
        <f t="shared" si="8"/>
      </c>
      <c r="D103" s="143">
        <f t="shared" si="9"/>
      </c>
      <c r="E103" s="143">
        <f t="shared" si="10"/>
      </c>
      <c r="F103" s="143">
        <f t="shared" si="11"/>
      </c>
      <c r="G103" s="143">
        <f t="shared" si="12"/>
      </c>
      <c r="H103" s="144">
        <f t="shared" si="13"/>
      </c>
      <c r="J103" s="133"/>
      <c r="K103" s="133"/>
    </row>
    <row r="104" spans="2:11" ht="12.75">
      <c r="B104" s="139">
        <f t="shared" si="7"/>
      </c>
      <c r="C104" s="140">
        <f t="shared" si="8"/>
      </c>
      <c r="D104" s="143">
        <f t="shared" si="9"/>
      </c>
      <c r="E104" s="143">
        <f t="shared" si="10"/>
      </c>
      <c r="F104" s="143">
        <f t="shared" si="11"/>
      </c>
      <c r="G104" s="143">
        <f t="shared" si="12"/>
      </c>
      <c r="H104" s="144">
        <f t="shared" si="13"/>
      </c>
      <c r="J104" s="133"/>
      <c r="K104" s="133"/>
    </row>
    <row r="105" spans="2:11" ht="12.75">
      <c r="B105" s="139">
        <f t="shared" si="7"/>
      </c>
      <c r="C105" s="140">
        <f t="shared" si="8"/>
      </c>
      <c r="D105" s="143">
        <f t="shared" si="9"/>
      </c>
      <c r="E105" s="143">
        <f t="shared" si="10"/>
      </c>
      <c r="F105" s="143">
        <f t="shared" si="11"/>
      </c>
      <c r="G105" s="143">
        <f t="shared" si="12"/>
      </c>
      <c r="H105" s="144">
        <f t="shared" si="13"/>
      </c>
      <c r="J105" s="133"/>
      <c r="K105" s="133"/>
    </row>
    <row r="106" spans="2:11" ht="12.75">
      <c r="B106" s="139">
        <f t="shared" si="7"/>
      </c>
      <c r="C106" s="140">
        <f t="shared" si="8"/>
      </c>
      <c r="D106" s="143">
        <f t="shared" si="9"/>
      </c>
      <c r="E106" s="143">
        <f t="shared" si="10"/>
      </c>
      <c r="F106" s="143">
        <f t="shared" si="11"/>
      </c>
      <c r="G106" s="143">
        <f t="shared" si="12"/>
      </c>
      <c r="H106" s="144">
        <f t="shared" si="13"/>
      </c>
      <c r="J106" s="133"/>
      <c r="K106" s="133"/>
    </row>
    <row r="107" spans="2:11" ht="12.75">
      <c r="B107" s="139">
        <f t="shared" si="7"/>
      </c>
      <c r="C107" s="140">
        <f t="shared" si="8"/>
      </c>
      <c r="D107" s="143">
        <f t="shared" si="9"/>
      </c>
      <c r="E107" s="143">
        <f t="shared" si="10"/>
      </c>
      <c r="F107" s="143">
        <f t="shared" si="11"/>
      </c>
      <c r="G107" s="143">
        <f t="shared" si="12"/>
      </c>
      <c r="H107" s="144">
        <f t="shared" si="13"/>
      </c>
      <c r="J107" s="133"/>
      <c r="K107" s="133"/>
    </row>
    <row r="108" spans="2:11" ht="12.75">
      <c r="B108" s="139">
        <f t="shared" si="7"/>
      </c>
      <c r="C108" s="140">
        <f t="shared" si="8"/>
      </c>
      <c r="D108" s="143">
        <f t="shared" si="9"/>
      </c>
      <c r="E108" s="143">
        <f t="shared" si="10"/>
      </c>
      <c r="F108" s="143">
        <f t="shared" si="11"/>
      </c>
      <c r="G108" s="143">
        <f t="shared" si="12"/>
      </c>
      <c r="H108" s="144">
        <f t="shared" si="13"/>
      </c>
      <c r="J108" s="133"/>
      <c r="K108" s="133"/>
    </row>
    <row r="109" spans="2:11" ht="12.75">
      <c r="B109" s="139">
        <f t="shared" si="7"/>
      </c>
      <c r="C109" s="140">
        <f t="shared" si="8"/>
      </c>
      <c r="D109" s="143">
        <f t="shared" si="9"/>
      </c>
      <c r="E109" s="143">
        <f t="shared" si="10"/>
      </c>
      <c r="F109" s="143">
        <f t="shared" si="11"/>
      </c>
      <c r="G109" s="143">
        <f t="shared" si="12"/>
      </c>
      <c r="H109" s="144">
        <f t="shared" si="13"/>
      </c>
      <c r="J109" s="133"/>
      <c r="K109" s="133"/>
    </row>
    <row r="110" spans="2:11" ht="12.75">
      <c r="B110" s="139">
        <f t="shared" si="7"/>
      </c>
      <c r="C110" s="140">
        <f t="shared" si="8"/>
      </c>
      <c r="D110" s="143">
        <f t="shared" si="9"/>
      </c>
      <c r="E110" s="143">
        <f t="shared" si="10"/>
      </c>
      <c r="F110" s="143">
        <f t="shared" si="11"/>
      </c>
      <c r="G110" s="143">
        <f t="shared" si="12"/>
      </c>
      <c r="H110" s="144">
        <f t="shared" si="13"/>
      </c>
      <c r="J110" s="133"/>
      <c r="K110" s="133"/>
    </row>
    <row r="111" spans="2:11" ht="12.75">
      <c r="B111" s="139">
        <f t="shared" si="7"/>
      </c>
      <c r="C111" s="140">
        <f t="shared" si="8"/>
      </c>
      <c r="D111" s="143">
        <f t="shared" si="9"/>
      </c>
      <c r="E111" s="143">
        <f t="shared" si="10"/>
      </c>
      <c r="F111" s="143">
        <f t="shared" si="11"/>
      </c>
      <c r="G111" s="143">
        <f t="shared" si="12"/>
      </c>
      <c r="H111" s="144">
        <f t="shared" si="13"/>
      </c>
      <c r="J111" s="133"/>
      <c r="K111" s="133"/>
    </row>
    <row r="112" spans="2:11" ht="12.75">
      <c r="B112" s="139">
        <f t="shared" si="7"/>
      </c>
      <c r="C112" s="140">
        <f t="shared" si="8"/>
      </c>
      <c r="D112" s="143">
        <f t="shared" si="9"/>
      </c>
      <c r="E112" s="143">
        <f t="shared" si="10"/>
      </c>
      <c r="F112" s="143">
        <f t="shared" si="11"/>
      </c>
      <c r="G112" s="143">
        <f t="shared" si="12"/>
      </c>
      <c r="H112" s="144">
        <f t="shared" si="13"/>
      </c>
      <c r="J112" s="133"/>
      <c r="K112" s="133"/>
    </row>
    <row r="113" spans="2:11" ht="12.75">
      <c r="B113" s="139">
        <f t="shared" si="7"/>
      </c>
      <c r="C113" s="140">
        <f t="shared" si="8"/>
      </c>
      <c r="D113" s="143">
        <f t="shared" si="9"/>
      </c>
      <c r="E113" s="143">
        <f t="shared" si="10"/>
      </c>
      <c r="F113" s="143">
        <f t="shared" si="11"/>
      </c>
      <c r="G113" s="143">
        <f t="shared" si="12"/>
      </c>
      <c r="H113" s="144">
        <f t="shared" si="13"/>
      </c>
      <c r="J113" s="133"/>
      <c r="K113" s="133"/>
    </row>
    <row r="114" spans="2:11" ht="12.75">
      <c r="B114" s="139">
        <f t="shared" si="7"/>
      </c>
      <c r="C114" s="140">
        <f t="shared" si="8"/>
      </c>
      <c r="D114" s="143">
        <f t="shared" si="9"/>
      </c>
      <c r="E114" s="143">
        <f t="shared" si="10"/>
      </c>
      <c r="F114" s="143">
        <f t="shared" si="11"/>
      </c>
      <c r="G114" s="143">
        <f t="shared" si="12"/>
      </c>
      <c r="H114" s="144">
        <f t="shared" si="13"/>
      </c>
      <c r="J114" s="133"/>
      <c r="K114" s="133"/>
    </row>
    <row r="115" spans="2:11" ht="12.75">
      <c r="B115" s="139">
        <f t="shared" si="7"/>
      </c>
      <c r="C115" s="140">
        <f t="shared" si="8"/>
      </c>
      <c r="D115" s="143">
        <f t="shared" si="9"/>
      </c>
      <c r="E115" s="143">
        <f t="shared" si="10"/>
      </c>
      <c r="F115" s="143">
        <f t="shared" si="11"/>
      </c>
      <c r="G115" s="143">
        <f t="shared" si="12"/>
      </c>
      <c r="H115" s="144">
        <f t="shared" si="13"/>
      </c>
      <c r="J115" s="133"/>
      <c r="K115" s="133"/>
    </row>
    <row r="116" spans="2:11" ht="12.75">
      <c r="B116" s="139">
        <f t="shared" si="7"/>
      </c>
      <c r="C116" s="140">
        <f t="shared" si="8"/>
      </c>
      <c r="D116" s="143">
        <f t="shared" si="9"/>
      </c>
      <c r="E116" s="143">
        <f t="shared" si="10"/>
      </c>
      <c r="F116" s="143">
        <f t="shared" si="11"/>
      </c>
      <c r="G116" s="143">
        <f t="shared" si="12"/>
      </c>
      <c r="H116" s="144">
        <f t="shared" si="13"/>
      </c>
      <c r="J116" s="133"/>
      <c r="K116" s="133"/>
    </row>
    <row r="117" spans="2:11" ht="12.75">
      <c r="B117" s="139">
        <f t="shared" si="7"/>
      </c>
      <c r="C117" s="140">
        <f t="shared" si="8"/>
      </c>
      <c r="D117" s="143">
        <f t="shared" si="9"/>
      </c>
      <c r="E117" s="143">
        <f t="shared" si="10"/>
      </c>
      <c r="F117" s="143">
        <f t="shared" si="11"/>
      </c>
      <c r="G117" s="143">
        <f t="shared" si="12"/>
      </c>
      <c r="H117" s="144">
        <f t="shared" si="13"/>
      </c>
      <c r="J117" s="133"/>
      <c r="K117" s="133"/>
    </row>
    <row r="118" spans="2:11" ht="12.75">
      <c r="B118" s="139">
        <f t="shared" si="7"/>
      </c>
      <c r="C118" s="140">
        <f t="shared" si="8"/>
      </c>
      <c r="D118" s="143">
        <f t="shared" si="9"/>
      </c>
      <c r="E118" s="143">
        <f t="shared" si="10"/>
      </c>
      <c r="F118" s="143">
        <f t="shared" si="11"/>
      </c>
      <c r="G118" s="143">
        <f t="shared" si="12"/>
      </c>
      <c r="H118" s="144">
        <f t="shared" si="13"/>
      </c>
      <c r="J118" s="133"/>
      <c r="K118" s="133"/>
    </row>
    <row r="119" spans="2:11" ht="12.75">
      <c r="B119" s="139">
        <f t="shared" si="7"/>
      </c>
      <c r="C119" s="140">
        <f t="shared" si="8"/>
      </c>
      <c r="D119" s="143">
        <f t="shared" si="9"/>
      </c>
      <c r="E119" s="143">
        <f t="shared" si="10"/>
      </c>
      <c r="F119" s="143">
        <f t="shared" si="11"/>
      </c>
      <c r="G119" s="143">
        <f t="shared" si="12"/>
      </c>
      <c r="H119" s="144">
        <f t="shared" si="13"/>
      </c>
      <c r="J119" s="133"/>
      <c r="K119" s="133"/>
    </row>
    <row r="120" spans="2:11" ht="12.75">
      <c r="B120" s="139">
        <f t="shared" si="7"/>
      </c>
      <c r="C120" s="140">
        <f t="shared" si="8"/>
      </c>
      <c r="D120" s="143">
        <f t="shared" si="9"/>
      </c>
      <c r="E120" s="143">
        <f t="shared" si="10"/>
      </c>
      <c r="F120" s="143">
        <f t="shared" si="11"/>
      </c>
      <c r="G120" s="143">
        <f t="shared" si="12"/>
      </c>
      <c r="H120" s="144">
        <f t="shared" si="13"/>
      </c>
      <c r="J120" s="133"/>
      <c r="K120" s="133"/>
    </row>
    <row r="121" spans="2:11" ht="12.75">
      <c r="B121" s="139">
        <f t="shared" si="7"/>
      </c>
      <c r="C121" s="140">
        <f t="shared" si="8"/>
      </c>
      <c r="D121" s="143">
        <f t="shared" si="9"/>
      </c>
      <c r="E121" s="143">
        <f t="shared" si="10"/>
      </c>
      <c r="F121" s="143">
        <f t="shared" si="11"/>
      </c>
      <c r="G121" s="143">
        <f t="shared" si="12"/>
      </c>
      <c r="H121" s="144">
        <f t="shared" si="13"/>
      </c>
      <c r="J121" s="133"/>
      <c r="K121" s="133"/>
    </row>
    <row r="122" spans="2:11" ht="12.75">
      <c r="B122" s="139">
        <f t="shared" si="7"/>
      </c>
      <c r="C122" s="140">
        <f t="shared" si="8"/>
      </c>
      <c r="D122" s="143">
        <f t="shared" si="9"/>
      </c>
      <c r="E122" s="143">
        <f t="shared" si="10"/>
      </c>
      <c r="F122" s="143">
        <f t="shared" si="11"/>
      </c>
      <c r="G122" s="143">
        <f t="shared" si="12"/>
      </c>
      <c r="H122" s="144">
        <f t="shared" si="13"/>
      </c>
      <c r="J122" s="133"/>
      <c r="K122" s="133"/>
    </row>
    <row r="123" spans="2:11" ht="12.75">
      <c r="B123" s="139">
        <f t="shared" si="7"/>
      </c>
      <c r="C123" s="140">
        <f t="shared" si="8"/>
      </c>
      <c r="D123" s="143">
        <f t="shared" si="9"/>
      </c>
      <c r="E123" s="143">
        <f t="shared" si="10"/>
      </c>
      <c r="F123" s="143">
        <f t="shared" si="11"/>
      </c>
      <c r="G123" s="143">
        <f t="shared" si="12"/>
      </c>
      <c r="H123" s="144">
        <f t="shared" si="13"/>
      </c>
      <c r="J123" s="133"/>
      <c r="K123" s="133"/>
    </row>
    <row r="124" spans="2:11" ht="12.75">
      <c r="B124" s="139">
        <f t="shared" si="7"/>
      </c>
      <c r="C124" s="140">
        <f t="shared" si="8"/>
      </c>
      <c r="D124" s="143">
        <f t="shared" si="9"/>
      </c>
      <c r="E124" s="143">
        <f t="shared" si="10"/>
      </c>
      <c r="F124" s="143">
        <f t="shared" si="11"/>
      </c>
      <c r="G124" s="143">
        <f t="shared" si="12"/>
      </c>
      <c r="H124" s="144">
        <f t="shared" si="13"/>
      </c>
      <c r="J124" s="133"/>
      <c r="K124" s="133"/>
    </row>
    <row r="125" spans="2:11" ht="12.75">
      <c r="B125" s="139">
        <f t="shared" si="7"/>
      </c>
      <c r="C125" s="140">
        <f t="shared" si="8"/>
      </c>
      <c r="D125" s="143">
        <f t="shared" si="9"/>
      </c>
      <c r="E125" s="143">
        <f t="shared" si="10"/>
      </c>
      <c r="F125" s="143">
        <f t="shared" si="11"/>
      </c>
      <c r="G125" s="143">
        <f t="shared" si="12"/>
      </c>
      <c r="H125" s="144">
        <f t="shared" si="13"/>
      </c>
      <c r="J125" s="133"/>
      <c r="K125" s="133"/>
    </row>
    <row r="126" spans="2:11" ht="12.75">
      <c r="B126" s="139">
        <f t="shared" si="7"/>
      </c>
      <c r="C126" s="140">
        <f t="shared" si="8"/>
      </c>
      <c r="D126" s="143">
        <f t="shared" si="9"/>
      </c>
      <c r="E126" s="143">
        <f t="shared" si="10"/>
      </c>
      <c r="F126" s="143">
        <f t="shared" si="11"/>
      </c>
      <c r="G126" s="143">
        <f t="shared" si="12"/>
      </c>
      <c r="H126" s="144">
        <f t="shared" si="13"/>
      </c>
      <c r="J126" s="133"/>
      <c r="K126" s="133"/>
    </row>
    <row r="127" spans="2:11" ht="12.75">
      <c r="B127" s="139">
        <f t="shared" si="7"/>
      </c>
      <c r="C127" s="140">
        <f t="shared" si="8"/>
      </c>
      <c r="D127" s="143">
        <f t="shared" si="9"/>
      </c>
      <c r="E127" s="143">
        <f t="shared" si="10"/>
      </c>
      <c r="F127" s="143">
        <f t="shared" si="11"/>
      </c>
      <c r="G127" s="143">
        <f t="shared" si="12"/>
      </c>
      <c r="H127" s="144">
        <f t="shared" si="13"/>
      </c>
      <c r="J127" s="133"/>
      <c r="K127" s="133"/>
    </row>
    <row r="128" spans="2:11" ht="12.75">
      <c r="B128" s="139">
        <f t="shared" si="7"/>
      </c>
      <c r="C128" s="140">
        <f t="shared" si="8"/>
      </c>
      <c r="D128" s="143">
        <f t="shared" si="9"/>
      </c>
      <c r="E128" s="143">
        <f t="shared" si="10"/>
      </c>
      <c r="F128" s="143">
        <f t="shared" si="11"/>
      </c>
      <c r="G128" s="143">
        <f t="shared" si="12"/>
      </c>
      <c r="H128" s="144">
        <f t="shared" si="13"/>
      </c>
      <c r="J128" s="133"/>
      <c r="K128" s="133"/>
    </row>
    <row r="129" spans="2:11" ht="12.75">
      <c r="B129" s="139">
        <f t="shared" si="7"/>
      </c>
      <c r="C129" s="140">
        <f t="shared" si="8"/>
      </c>
      <c r="D129" s="143">
        <f t="shared" si="9"/>
      </c>
      <c r="E129" s="143">
        <f t="shared" si="10"/>
      </c>
      <c r="F129" s="143">
        <f t="shared" si="11"/>
      </c>
      <c r="G129" s="143">
        <f t="shared" si="12"/>
      </c>
      <c r="H129" s="144">
        <f t="shared" si="13"/>
      </c>
      <c r="J129" s="133"/>
      <c r="K129" s="133"/>
    </row>
    <row r="130" spans="2:11" ht="12.75">
      <c r="B130" s="139">
        <f t="shared" si="7"/>
      </c>
      <c r="C130" s="140">
        <f t="shared" si="8"/>
      </c>
      <c r="D130" s="143">
        <f t="shared" si="9"/>
      </c>
      <c r="E130" s="143">
        <f t="shared" si="10"/>
      </c>
      <c r="F130" s="143">
        <f t="shared" si="11"/>
      </c>
      <c r="G130" s="143">
        <f t="shared" si="12"/>
      </c>
      <c r="H130" s="144">
        <f t="shared" si="13"/>
      </c>
      <c r="J130" s="133"/>
      <c r="K130" s="133"/>
    </row>
    <row r="131" spans="2:11" ht="12.75">
      <c r="B131" s="139">
        <f t="shared" si="7"/>
      </c>
      <c r="C131" s="140">
        <f t="shared" si="8"/>
      </c>
      <c r="D131" s="143">
        <f t="shared" si="9"/>
      </c>
      <c r="E131" s="143">
        <f t="shared" si="10"/>
      </c>
      <c r="F131" s="143">
        <f t="shared" si="11"/>
      </c>
      <c r="G131" s="143">
        <f t="shared" si="12"/>
      </c>
      <c r="H131" s="144">
        <f t="shared" si="13"/>
      </c>
      <c r="J131" s="133"/>
      <c r="K131" s="133"/>
    </row>
    <row r="132" spans="2:11" ht="12.75">
      <c r="B132" s="139">
        <f t="shared" si="7"/>
      </c>
      <c r="C132" s="140">
        <f t="shared" si="8"/>
      </c>
      <c r="D132" s="143">
        <f t="shared" si="9"/>
      </c>
      <c r="E132" s="143">
        <f t="shared" si="10"/>
      </c>
      <c r="F132" s="143">
        <f t="shared" si="11"/>
      </c>
      <c r="G132" s="143">
        <f t="shared" si="12"/>
      </c>
      <c r="H132" s="144">
        <f t="shared" si="13"/>
      </c>
      <c r="J132" s="133"/>
      <c r="K132" s="133"/>
    </row>
    <row r="133" spans="2:11" ht="12.75">
      <c r="B133" s="139">
        <f t="shared" si="7"/>
      </c>
      <c r="C133" s="140">
        <f t="shared" si="8"/>
      </c>
      <c r="D133" s="143">
        <f t="shared" si="9"/>
      </c>
      <c r="E133" s="143">
        <f t="shared" si="10"/>
      </c>
      <c r="F133" s="143">
        <f t="shared" si="11"/>
      </c>
      <c r="G133" s="143">
        <f t="shared" si="12"/>
      </c>
      <c r="H133" s="144">
        <f t="shared" si="13"/>
      </c>
      <c r="J133" s="133"/>
      <c r="K133" s="133"/>
    </row>
    <row r="134" spans="2:11" ht="12.75">
      <c r="B134" s="139">
        <f t="shared" si="7"/>
      </c>
      <c r="C134" s="140">
        <f t="shared" si="8"/>
      </c>
      <c r="D134" s="143">
        <f t="shared" si="9"/>
      </c>
      <c r="E134" s="143">
        <f t="shared" si="10"/>
      </c>
      <c r="F134" s="143">
        <f t="shared" si="11"/>
      </c>
      <c r="G134" s="143">
        <f t="shared" si="12"/>
      </c>
      <c r="H134" s="144">
        <f t="shared" si="13"/>
      </c>
      <c r="J134" s="133"/>
      <c r="K134" s="133"/>
    </row>
    <row r="135" spans="2:11" ht="12.75">
      <c r="B135" s="139">
        <f t="shared" si="7"/>
      </c>
      <c r="C135" s="140">
        <f t="shared" si="8"/>
      </c>
      <c r="D135" s="143">
        <f t="shared" si="9"/>
      </c>
      <c r="E135" s="143">
        <f t="shared" si="10"/>
      </c>
      <c r="F135" s="143">
        <f t="shared" si="11"/>
      </c>
      <c r="G135" s="143">
        <f t="shared" si="12"/>
      </c>
      <c r="H135" s="144">
        <f t="shared" si="13"/>
      </c>
      <c r="J135" s="133"/>
      <c r="K135" s="133"/>
    </row>
    <row r="136" spans="2:11" ht="12.75">
      <c r="B136" s="139">
        <f t="shared" si="7"/>
      </c>
      <c r="C136" s="140">
        <f t="shared" si="8"/>
      </c>
      <c r="D136" s="143">
        <f t="shared" si="9"/>
      </c>
      <c r="E136" s="143">
        <f t="shared" si="10"/>
      </c>
      <c r="F136" s="143">
        <f t="shared" si="11"/>
      </c>
      <c r="G136" s="143">
        <f t="shared" si="12"/>
      </c>
      <c r="H136" s="144">
        <f t="shared" si="13"/>
      </c>
      <c r="J136" s="133"/>
      <c r="K136" s="133"/>
    </row>
    <row r="137" spans="2:11" ht="12.75">
      <c r="B137" s="139">
        <f t="shared" si="7"/>
      </c>
      <c r="C137" s="140">
        <f t="shared" si="8"/>
      </c>
      <c r="D137" s="143">
        <f t="shared" si="9"/>
      </c>
      <c r="E137" s="143">
        <f t="shared" si="10"/>
      </c>
      <c r="F137" s="143">
        <f t="shared" si="11"/>
      </c>
      <c r="G137" s="143">
        <f t="shared" si="12"/>
      </c>
      <c r="H137" s="144">
        <f t="shared" si="13"/>
      </c>
      <c r="J137" s="133"/>
      <c r="K137" s="133"/>
    </row>
    <row r="138" spans="2:11" ht="12.75">
      <c r="B138" s="139">
        <f t="shared" si="7"/>
      </c>
      <c r="C138" s="140">
        <f t="shared" si="8"/>
      </c>
      <c r="D138" s="143">
        <f t="shared" si="9"/>
      </c>
      <c r="E138" s="143">
        <f t="shared" si="10"/>
      </c>
      <c r="F138" s="143">
        <f t="shared" si="11"/>
      </c>
      <c r="G138" s="143">
        <f t="shared" si="12"/>
      </c>
      <c r="H138" s="144">
        <f t="shared" si="13"/>
      </c>
      <c r="J138" s="133"/>
      <c r="K138" s="133"/>
    </row>
    <row r="139" spans="2:11" ht="12.75">
      <c r="B139" s="139">
        <f t="shared" si="7"/>
      </c>
      <c r="C139" s="140">
        <f t="shared" si="8"/>
      </c>
      <c r="D139" s="143">
        <f t="shared" si="9"/>
      </c>
      <c r="E139" s="143">
        <f t="shared" si="10"/>
      </c>
      <c r="F139" s="143">
        <f t="shared" si="11"/>
      </c>
      <c r="G139" s="143">
        <f t="shared" si="12"/>
      </c>
      <c r="H139" s="144">
        <f t="shared" si="13"/>
      </c>
      <c r="J139" s="133"/>
      <c r="K139" s="133"/>
    </row>
    <row r="140" spans="2:11" ht="12.75">
      <c r="B140" s="139">
        <f t="shared" si="7"/>
      </c>
      <c r="C140" s="140">
        <f t="shared" si="8"/>
      </c>
      <c r="D140" s="143">
        <f t="shared" si="9"/>
      </c>
      <c r="E140" s="143">
        <f t="shared" si="10"/>
      </c>
      <c r="F140" s="143">
        <f t="shared" si="11"/>
      </c>
      <c r="G140" s="143">
        <f t="shared" si="12"/>
      </c>
      <c r="H140" s="144">
        <f t="shared" si="13"/>
      </c>
      <c r="J140" s="133"/>
      <c r="K140" s="133"/>
    </row>
    <row r="141" spans="2:11" ht="12.75">
      <c r="B141" s="139">
        <f t="shared" si="7"/>
      </c>
      <c r="C141" s="140">
        <f t="shared" si="8"/>
      </c>
      <c r="D141" s="143">
        <f t="shared" si="9"/>
      </c>
      <c r="E141" s="143">
        <f t="shared" si="10"/>
      </c>
      <c r="F141" s="143">
        <f t="shared" si="11"/>
      </c>
      <c r="G141" s="143">
        <f t="shared" si="12"/>
      </c>
      <c r="H141" s="144">
        <f t="shared" si="13"/>
      </c>
      <c r="J141" s="133"/>
      <c r="K141" s="133"/>
    </row>
    <row r="142" spans="2:11" ht="12.75">
      <c r="B142" s="139">
        <f t="shared" si="7"/>
      </c>
      <c r="C142" s="140">
        <f t="shared" si="8"/>
      </c>
      <c r="D142" s="143">
        <f t="shared" si="9"/>
      </c>
      <c r="E142" s="143">
        <f t="shared" si="10"/>
      </c>
      <c r="F142" s="143">
        <f t="shared" si="11"/>
      </c>
      <c r="G142" s="143">
        <f t="shared" si="12"/>
      </c>
      <c r="H142" s="144">
        <f t="shared" si="13"/>
      </c>
      <c r="J142" s="133"/>
      <c r="K142" s="133"/>
    </row>
    <row r="143" spans="2:11" ht="12.75">
      <c r="B143" s="139">
        <f t="shared" si="7"/>
      </c>
      <c r="C143" s="140">
        <f t="shared" si="8"/>
      </c>
      <c r="D143" s="143">
        <f t="shared" si="9"/>
      </c>
      <c r="E143" s="143">
        <f t="shared" si="10"/>
      </c>
      <c r="F143" s="143">
        <f t="shared" si="11"/>
      </c>
      <c r="G143" s="143">
        <f t="shared" si="12"/>
      </c>
      <c r="H143" s="144">
        <f t="shared" si="13"/>
      </c>
      <c r="J143" s="133"/>
      <c r="K143" s="133"/>
    </row>
    <row r="144" spans="2:11" ht="12.75">
      <c r="B144" s="139">
        <f t="shared" si="7"/>
      </c>
      <c r="C144" s="140">
        <f t="shared" si="8"/>
      </c>
      <c r="D144" s="143">
        <f t="shared" si="9"/>
      </c>
      <c r="E144" s="143">
        <f t="shared" si="10"/>
      </c>
      <c r="F144" s="143">
        <f t="shared" si="11"/>
      </c>
      <c r="G144" s="143">
        <f t="shared" si="12"/>
      </c>
      <c r="H144" s="144">
        <f t="shared" si="13"/>
      </c>
      <c r="J144" s="133"/>
      <c r="K144" s="133"/>
    </row>
    <row r="145" spans="2:11" ht="12.75">
      <c r="B145" s="139">
        <f t="shared" si="7"/>
      </c>
      <c r="C145" s="140">
        <f t="shared" si="8"/>
      </c>
      <c r="D145" s="143">
        <f t="shared" si="9"/>
      </c>
      <c r="E145" s="143">
        <f t="shared" si="10"/>
      </c>
      <c r="F145" s="143">
        <f t="shared" si="11"/>
      </c>
      <c r="G145" s="143">
        <f t="shared" si="12"/>
      </c>
      <c r="H145" s="144">
        <f t="shared" si="13"/>
      </c>
      <c r="J145" s="133"/>
      <c r="K145" s="133"/>
    </row>
    <row r="146" spans="2:11" ht="12.75">
      <c r="B146" s="139">
        <f t="shared" si="7"/>
      </c>
      <c r="C146" s="140">
        <f t="shared" si="8"/>
      </c>
      <c r="D146" s="143">
        <f t="shared" si="9"/>
      </c>
      <c r="E146" s="143">
        <f t="shared" si="10"/>
      </c>
      <c r="F146" s="143">
        <f t="shared" si="11"/>
      </c>
      <c r="G146" s="143">
        <f t="shared" si="12"/>
      </c>
      <c r="H146" s="144">
        <f t="shared" si="13"/>
      </c>
      <c r="J146" s="133"/>
      <c r="K146" s="133"/>
    </row>
    <row r="147" spans="2:11" ht="12.75">
      <c r="B147" s="139">
        <f t="shared" si="7"/>
      </c>
      <c r="C147" s="140">
        <f t="shared" si="8"/>
      </c>
      <c r="D147" s="143">
        <f t="shared" si="9"/>
      </c>
      <c r="E147" s="143">
        <f t="shared" si="10"/>
      </c>
      <c r="F147" s="143">
        <f t="shared" si="11"/>
      </c>
      <c r="G147" s="143">
        <f t="shared" si="12"/>
      </c>
      <c r="H147" s="144">
        <f t="shared" si="13"/>
      </c>
      <c r="J147" s="133"/>
      <c r="K147" s="133"/>
    </row>
    <row r="148" spans="2:11" ht="12.75">
      <c r="B148" s="139">
        <f t="shared" si="7"/>
      </c>
      <c r="C148" s="140">
        <f t="shared" si="8"/>
      </c>
      <c r="D148" s="143">
        <f t="shared" si="9"/>
      </c>
      <c r="E148" s="143">
        <f t="shared" si="10"/>
      </c>
      <c r="F148" s="143">
        <f t="shared" si="11"/>
      </c>
      <c r="G148" s="143">
        <f t="shared" si="12"/>
      </c>
      <c r="H148" s="144">
        <f t="shared" si="13"/>
      </c>
      <c r="J148" s="133"/>
      <c r="K148" s="133"/>
    </row>
    <row r="149" spans="2:11" ht="12.75">
      <c r="B149" s="139">
        <f t="shared" si="7"/>
      </c>
      <c r="C149" s="140">
        <f t="shared" si="8"/>
      </c>
      <c r="D149" s="143">
        <f t="shared" si="9"/>
      </c>
      <c r="E149" s="143">
        <f t="shared" si="10"/>
      </c>
      <c r="F149" s="143">
        <f t="shared" si="11"/>
      </c>
      <c r="G149" s="143">
        <f t="shared" si="12"/>
      </c>
      <c r="H149" s="144">
        <f t="shared" si="13"/>
      </c>
      <c r="J149" s="133"/>
      <c r="K149" s="133"/>
    </row>
    <row r="150" spans="2:11" ht="12.75">
      <c r="B150" s="139">
        <f t="shared" si="7"/>
      </c>
      <c r="C150" s="140">
        <f t="shared" si="8"/>
      </c>
      <c r="D150" s="143">
        <f t="shared" si="9"/>
      </c>
      <c r="E150" s="143">
        <f t="shared" si="10"/>
      </c>
      <c r="F150" s="143">
        <f t="shared" si="11"/>
      </c>
      <c r="G150" s="143">
        <f t="shared" si="12"/>
      </c>
      <c r="H150" s="144">
        <f t="shared" si="13"/>
      </c>
      <c r="J150" s="133"/>
      <c r="K150" s="133"/>
    </row>
    <row r="151" spans="2:11" ht="12.75">
      <c r="B151" s="139">
        <f t="shared" si="7"/>
      </c>
      <c r="C151" s="140">
        <f t="shared" si="8"/>
      </c>
      <c r="D151" s="143">
        <f t="shared" si="9"/>
      </c>
      <c r="E151" s="143">
        <f t="shared" si="10"/>
      </c>
      <c r="F151" s="143">
        <f t="shared" si="11"/>
      </c>
      <c r="G151" s="143">
        <f t="shared" si="12"/>
      </c>
      <c r="H151" s="144">
        <f t="shared" si="13"/>
      </c>
      <c r="J151" s="133"/>
      <c r="K151" s="133"/>
    </row>
    <row r="152" spans="2:11" ht="12.75">
      <c r="B152" s="139">
        <f t="shared" si="7"/>
      </c>
      <c r="C152" s="140">
        <f t="shared" si="8"/>
      </c>
      <c r="D152" s="143">
        <f t="shared" si="9"/>
      </c>
      <c r="E152" s="143">
        <f t="shared" si="10"/>
      </c>
      <c r="F152" s="143">
        <f t="shared" si="11"/>
      </c>
      <c r="G152" s="143">
        <f t="shared" si="12"/>
      </c>
      <c r="H152" s="144">
        <f t="shared" si="13"/>
      </c>
      <c r="J152" s="133"/>
      <c r="K152" s="133"/>
    </row>
    <row r="153" spans="2:11" ht="12.75">
      <c r="B153" s="139">
        <f aca="true" t="shared" si="14" ref="B153:B216">IF(Loan_Not_Paid*Values_Entered,Payment_Number,"")</f>
      </c>
      <c r="C153" s="140">
        <f aca="true" t="shared" si="15" ref="C153:C216">IF(Loan_Not_Paid*Values_Entered,Payment_Date,"")</f>
      </c>
      <c r="D153" s="143">
        <f aca="true" t="shared" si="16" ref="D153:D216">IF(Loan_Not_Paid*Values_Entered,Beginning_Balance,"")</f>
      </c>
      <c r="E153" s="143">
        <f aca="true" t="shared" si="17" ref="E153:E216">IF(Loan_Not_Paid*Values_Entered,Monthly_Payment,"")</f>
      </c>
      <c r="F153" s="143">
        <f aca="true" t="shared" si="18" ref="F153:F216">IF(Loan_Not_Paid*Values_Entered,Principal,"")</f>
      </c>
      <c r="G153" s="143">
        <f aca="true" t="shared" si="19" ref="G153:G216">IF(Loan_Not_Paid*Values_Entered,Interest,"")</f>
      </c>
      <c r="H153" s="144">
        <f aca="true" t="shared" si="20" ref="H153:H216">IF(Loan_Not_Paid*Values_Entered,Ending_Balance,"")</f>
      </c>
      <c r="J153" s="133"/>
      <c r="K153" s="133"/>
    </row>
    <row r="154" spans="2:11" ht="12.75">
      <c r="B154" s="139">
        <f t="shared" si="14"/>
      </c>
      <c r="C154" s="140">
        <f t="shared" si="15"/>
      </c>
      <c r="D154" s="143">
        <f t="shared" si="16"/>
      </c>
      <c r="E154" s="143">
        <f t="shared" si="17"/>
      </c>
      <c r="F154" s="143">
        <f t="shared" si="18"/>
      </c>
      <c r="G154" s="143">
        <f t="shared" si="19"/>
      </c>
      <c r="H154" s="144">
        <f t="shared" si="20"/>
      </c>
      <c r="J154" s="133"/>
      <c r="K154" s="133"/>
    </row>
    <row r="155" spans="2:11" ht="12.75">
      <c r="B155" s="139">
        <f t="shared" si="14"/>
      </c>
      <c r="C155" s="140">
        <f t="shared" si="15"/>
      </c>
      <c r="D155" s="143">
        <f t="shared" si="16"/>
      </c>
      <c r="E155" s="143">
        <f t="shared" si="17"/>
      </c>
      <c r="F155" s="143">
        <f t="shared" si="18"/>
      </c>
      <c r="G155" s="143">
        <f t="shared" si="19"/>
      </c>
      <c r="H155" s="144">
        <f t="shared" si="20"/>
      </c>
      <c r="J155" s="133"/>
      <c r="K155" s="133"/>
    </row>
    <row r="156" spans="2:11" ht="12.75">
      <c r="B156" s="139">
        <f t="shared" si="14"/>
      </c>
      <c r="C156" s="140">
        <f t="shared" si="15"/>
      </c>
      <c r="D156" s="143">
        <f t="shared" si="16"/>
      </c>
      <c r="E156" s="143">
        <f t="shared" si="17"/>
      </c>
      <c r="F156" s="143">
        <f t="shared" si="18"/>
      </c>
      <c r="G156" s="143">
        <f t="shared" si="19"/>
      </c>
      <c r="H156" s="144">
        <f t="shared" si="20"/>
      </c>
      <c r="J156" s="133"/>
      <c r="K156" s="133"/>
    </row>
    <row r="157" spans="2:11" ht="12.75">
      <c r="B157" s="139">
        <f t="shared" si="14"/>
      </c>
      <c r="C157" s="140">
        <f t="shared" si="15"/>
      </c>
      <c r="D157" s="143">
        <f t="shared" si="16"/>
      </c>
      <c r="E157" s="143">
        <f t="shared" si="17"/>
      </c>
      <c r="F157" s="143">
        <f t="shared" si="18"/>
      </c>
      <c r="G157" s="143">
        <f t="shared" si="19"/>
      </c>
      <c r="H157" s="144">
        <f t="shared" si="20"/>
      </c>
      <c r="J157" s="133"/>
      <c r="K157" s="133"/>
    </row>
    <row r="158" spans="2:11" ht="12.75">
      <c r="B158" s="139">
        <f t="shared" si="14"/>
      </c>
      <c r="C158" s="140">
        <f t="shared" si="15"/>
      </c>
      <c r="D158" s="143">
        <f t="shared" si="16"/>
      </c>
      <c r="E158" s="143">
        <f t="shared" si="17"/>
      </c>
      <c r="F158" s="143">
        <f t="shared" si="18"/>
      </c>
      <c r="G158" s="143">
        <f t="shared" si="19"/>
      </c>
      <c r="H158" s="144">
        <f t="shared" si="20"/>
      </c>
      <c r="J158" s="133"/>
      <c r="K158" s="133"/>
    </row>
    <row r="159" spans="2:11" ht="12.75">
      <c r="B159" s="139">
        <f t="shared" si="14"/>
      </c>
      <c r="C159" s="140">
        <f t="shared" si="15"/>
      </c>
      <c r="D159" s="143">
        <f t="shared" si="16"/>
      </c>
      <c r="E159" s="143">
        <f t="shared" si="17"/>
      </c>
      <c r="F159" s="143">
        <f t="shared" si="18"/>
      </c>
      <c r="G159" s="143">
        <f t="shared" si="19"/>
      </c>
      <c r="H159" s="144">
        <f t="shared" si="20"/>
      </c>
      <c r="J159" s="133"/>
      <c r="K159" s="133"/>
    </row>
    <row r="160" spans="2:11" ht="12.75">
      <c r="B160" s="139">
        <f t="shared" si="14"/>
      </c>
      <c r="C160" s="140">
        <f t="shared" si="15"/>
      </c>
      <c r="D160" s="143">
        <f t="shared" si="16"/>
      </c>
      <c r="E160" s="143">
        <f t="shared" si="17"/>
      </c>
      <c r="F160" s="143">
        <f t="shared" si="18"/>
      </c>
      <c r="G160" s="143">
        <f t="shared" si="19"/>
      </c>
      <c r="H160" s="144">
        <f t="shared" si="20"/>
      </c>
      <c r="J160" s="133"/>
      <c r="K160" s="133"/>
    </row>
    <row r="161" spans="2:11" ht="12.75">
      <c r="B161" s="139">
        <f t="shared" si="14"/>
      </c>
      <c r="C161" s="140">
        <f t="shared" si="15"/>
      </c>
      <c r="D161" s="143">
        <f t="shared" si="16"/>
      </c>
      <c r="E161" s="143">
        <f t="shared" si="17"/>
      </c>
      <c r="F161" s="143">
        <f t="shared" si="18"/>
      </c>
      <c r="G161" s="143">
        <f t="shared" si="19"/>
      </c>
      <c r="H161" s="144">
        <f t="shared" si="20"/>
      </c>
      <c r="J161" s="133"/>
      <c r="K161" s="133"/>
    </row>
    <row r="162" spans="2:11" ht="12.75">
      <c r="B162" s="139">
        <f t="shared" si="14"/>
      </c>
      <c r="C162" s="140">
        <f t="shared" si="15"/>
      </c>
      <c r="D162" s="143">
        <f t="shared" si="16"/>
      </c>
      <c r="E162" s="143">
        <f t="shared" si="17"/>
      </c>
      <c r="F162" s="143">
        <f t="shared" si="18"/>
      </c>
      <c r="G162" s="143">
        <f t="shared" si="19"/>
      </c>
      <c r="H162" s="144">
        <f t="shared" si="20"/>
      </c>
      <c r="J162" s="133"/>
      <c r="K162" s="133"/>
    </row>
    <row r="163" spans="2:11" ht="12.75">
      <c r="B163" s="139">
        <f t="shared" si="14"/>
      </c>
      <c r="C163" s="140">
        <f t="shared" si="15"/>
      </c>
      <c r="D163" s="143">
        <f t="shared" si="16"/>
      </c>
      <c r="E163" s="143">
        <f t="shared" si="17"/>
      </c>
      <c r="F163" s="143">
        <f t="shared" si="18"/>
      </c>
      <c r="G163" s="143">
        <f t="shared" si="19"/>
      </c>
      <c r="H163" s="144">
        <f t="shared" si="20"/>
      </c>
      <c r="J163" s="133"/>
      <c r="K163" s="133"/>
    </row>
    <row r="164" spans="2:11" ht="12.75">
      <c r="B164" s="139">
        <f t="shared" si="14"/>
      </c>
      <c r="C164" s="140">
        <f t="shared" si="15"/>
      </c>
      <c r="D164" s="143">
        <f t="shared" si="16"/>
      </c>
      <c r="E164" s="143">
        <f t="shared" si="17"/>
      </c>
      <c r="F164" s="143">
        <f t="shared" si="18"/>
      </c>
      <c r="G164" s="143">
        <f t="shared" si="19"/>
      </c>
      <c r="H164" s="144">
        <f t="shared" si="20"/>
      </c>
      <c r="J164" s="133"/>
      <c r="K164" s="133"/>
    </row>
    <row r="165" spans="2:11" ht="12.75">
      <c r="B165" s="139">
        <f t="shared" si="14"/>
      </c>
      <c r="C165" s="140">
        <f t="shared" si="15"/>
      </c>
      <c r="D165" s="143">
        <f t="shared" si="16"/>
      </c>
      <c r="E165" s="143">
        <f t="shared" si="17"/>
      </c>
      <c r="F165" s="143">
        <f t="shared" si="18"/>
      </c>
      <c r="G165" s="143">
        <f t="shared" si="19"/>
      </c>
      <c r="H165" s="144">
        <f t="shared" si="20"/>
      </c>
      <c r="J165" s="133"/>
      <c r="K165" s="133"/>
    </row>
    <row r="166" spans="2:11" ht="12.75">
      <c r="B166" s="139">
        <f t="shared" si="14"/>
      </c>
      <c r="C166" s="140">
        <f t="shared" si="15"/>
      </c>
      <c r="D166" s="143">
        <f t="shared" si="16"/>
      </c>
      <c r="E166" s="143">
        <f t="shared" si="17"/>
      </c>
      <c r="F166" s="143">
        <f t="shared" si="18"/>
      </c>
      <c r="G166" s="143">
        <f t="shared" si="19"/>
      </c>
      <c r="H166" s="144">
        <f t="shared" si="20"/>
      </c>
      <c r="J166" s="133"/>
      <c r="K166" s="133"/>
    </row>
    <row r="167" spans="2:11" ht="12.75">
      <c r="B167" s="139">
        <f t="shared" si="14"/>
      </c>
      <c r="C167" s="140">
        <f t="shared" si="15"/>
      </c>
      <c r="D167" s="143">
        <f t="shared" si="16"/>
      </c>
      <c r="E167" s="143">
        <f t="shared" si="17"/>
      </c>
      <c r="F167" s="143">
        <f t="shared" si="18"/>
      </c>
      <c r="G167" s="143">
        <f t="shared" si="19"/>
      </c>
      <c r="H167" s="144">
        <f t="shared" si="20"/>
      </c>
      <c r="J167" s="133"/>
      <c r="K167" s="133"/>
    </row>
    <row r="168" spans="2:11" ht="12.75">
      <c r="B168" s="139">
        <f t="shared" si="14"/>
      </c>
      <c r="C168" s="140">
        <f t="shared" si="15"/>
      </c>
      <c r="D168" s="143">
        <f t="shared" si="16"/>
      </c>
      <c r="E168" s="143">
        <f t="shared" si="17"/>
      </c>
      <c r="F168" s="143">
        <f t="shared" si="18"/>
      </c>
      <c r="G168" s="143">
        <f t="shared" si="19"/>
      </c>
      <c r="H168" s="144">
        <f t="shared" si="20"/>
      </c>
      <c r="J168" s="133"/>
      <c r="K168" s="133"/>
    </row>
    <row r="169" spans="2:11" ht="12.75">
      <c r="B169" s="139">
        <f t="shared" si="14"/>
      </c>
      <c r="C169" s="140">
        <f t="shared" si="15"/>
      </c>
      <c r="D169" s="143">
        <f t="shared" si="16"/>
      </c>
      <c r="E169" s="143">
        <f t="shared" si="17"/>
      </c>
      <c r="F169" s="143">
        <f t="shared" si="18"/>
      </c>
      <c r="G169" s="143">
        <f t="shared" si="19"/>
      </c>
      <c r="H169" s="144">
        <f t="shared" si="20"/>
      </c>
      <c r="J169" s="133"/>
      <c r="K169" s="133"/>
    </row>
    <row r="170" spans="2:11" ht="12.75">
      <c r="B170" s="139">
        <f t="shared" si="14"/>
      </c>
      <c r="C170" s="140">
        <f t="shared" si="15"/>
      </c>
      <c r="D170" s="143">
        <f t="shared" si="16"/>
      </c>
      <c r="E170" s="143">
        <f t="shared" si="17"/>
      </c>
      <c r="F170" s="143">
        <f t="shared" si="18"/>
      </c>
      <c r="G170" s="143">
        <f t="shared" si="19"/>
      </c>
      <c r="H170" s="144">
        <f t="shared" si="20"/>
      </c>
      <c r="J170" s="133"/>
      <c r="K170" s="133"/>
    </row>
    <row r="171" spans="2:11" ht="12.75">
      <c r="B171" s="139">
        <f t="shared" si="14"/>
      </c>
      <c r="C171" s="140">
        <f t="shared" si="15"/>
      </c>
      <c r="D171" s="143">
        <f t="shared" si="16"/>
      </c>
      <c r="E171" s="143">
        <f t="shared" si="17"/>
      </c>
      <c r="F171" s="143">
        <f t="shared" si="18"/>
      </c>
      <c r="G171" s="143">
        <f t="shared" si="19"/>
      </c>
      <c r="H171" s="144">
        <f t="shared" si="20"/>
      </c>
      <c r="J171" s="133"/>
      <c r="K171" s="133"/>
    </row>
    <row r="172" spans="2:11" ht="12.75">
      <c r="B172" s="139">
        <f t="shared" si="14"/>
      </c>
      <c r="C172" s="140">
        <f t="shared" si="15"/>
      </c>
      <c r="D172" s="143">
        <f t="shared" si="16"/>
      </c>
      <c r="E172" s="143">
        <f t="shared" si="17"/>
      </c>
      <c r="F172" s="143">
        <f t="shared" si="18"/>
      </c>
      <c r="G172" s="143">
        <f t="shared" si="19"/>
      </c>
      <c r="H172" s="144">
        <f t="shared" si="20"/>
      </c>
      <c r="J172" s="133"/>
      <c r="K172" s="133"/>
    </row>
    <row r="173" spans="2:11" ht="12.75">
      <c r="B173" s="139">
        <f t="shared" si="14"/>
      </c>
      <c r="C173" s="140">
        <f t="shared" si="15"/>
      </c>
      <c r="D173" s="143">
        <f t="shared" si="16"/>
      </c>
      <c r="E173" s="143">
        <f t="shared" si="17"/>
      </c>
      <c r="F173" s="143">
        <f t="shared" si="18"/>
      </c>
      <c r="G173" s="143">
        <f t="shared" si="19"/>
      </c>
      <c r="H173" s="144">
        <f t="shared" si="20"/>
      </c>
      <c r="J173" s="133"/>
      <c r="K173" s="133"/>
    </row>
    <row r="174" spans="2:11" ht="12.75">
      <c r="B174" s="139">
        <f t="shared" si="14"/>
      </c>
      <c r="C174" s="140">
        <f t="shared" si="15"/>
      </c>
      <c r="D174" s="143">
        <f t="shared" si="16"/>
      </c>
      <c r="E174" s="143">
        <f t="shared" si="17"/>
      </c>
      <c r="F174" s="143">
        <f t="shared" si="18"/>
      </c>
      <c r="G174" s="143">
        <f t="shared" si="19"/>
      </c>
      <c r="H174" s="144">
        <f t="shared" si="20"/>
      </c>
      <c r="J174" s="133"/>
      <c r="K174" s="133"/>
    </row>
    <row r="175" spans="2:11" ht="12.75">
      <c r="B175" s="139">
        <f t="shared" si="14"/>
      </c>
      <c r="C175" s="140">
        <f t="shared" si="15"/>
      </c>
      <c r="D175" s="143">
        <f t="shared" si="16"/>
      </c>
      <c r="E175" s="143">
        <f t="shared" si="17"/>
      </c>
      <c r="F175" s="143">
        <f t="shared" si="18"/>
      </c>
      <c r="G175" s="143">
        <f t="shared" si="19"/>
      </c>
      <c r="H175" s="144">
        <f t="shared" si="20"/>
      </c>
      <c r="J175" s="133"/>
      <c r="K175" s="133"/>
    </row>
    <row r="176" spans="2:11" ht="12.75">
      <c r="B176" s="139">
        <f t="shared" si="14"/>
      </c>
      <c r="C176" s="140">
        <f t="shared" si="15"/>
      </c>
      <c r="D176" s="143">
        <f t="shared" si="16"/>
      </c>
      <c r="E176" s="143">
        <f t="shared" si="17"/>
      </c>
      <c r="F176" s="143">
        <f t="shared" si="18"/>
      </c>
      <c r="G176" s="143">
        <f t="shared" si="19"/>
      </c>
      <c r="H176" s="144">
        <f t="shared" si="20"/>
      </c>
      <c r="J176" s="133"/>
      <c r="K176" s="133"/>
    </row>
    <row r="177" spans="2:11" ht="12.75">
      <c r="B177" s="139">
        <f t="shared" si="14"/>
      </c>
      <c r="C177" s="140">
        <f t="shared" si="15"/>
      </c>
      <c r="D177" s="143">
        <f t="shared" si="16"/>
      </c>
      <c r="E177" s="143">
        <f t="shared" si="17"/>
      </c>
      <c r="F177" s="143">
        <f t="shared" si="18"/>
      </c>
      <c r="G177" s="143">
        <f t="shared" si="19"/>
      </c>
      <c r="H177" s="144">
        <f t="shared" si="20"/>
      </c>
      <c r="J177" s="133"/>
      <c r="K177" s="133"/>
    </row>
    <row r="178" spans="2:11" ht="12.75">
      <c r="B178" s="139">
        <f t="shared" si="14"/>
      </c>
      <c r="C178" s="140">
        <f t="shared" si="15"/>
      </c>
      <c r="D178" s="143">
        <f t="shared" si="16"/>
      </c>
      <c r="E178" s="143">
        <f t="shared" si="17"/>
      </c>
      <c r="F178" s="143">
        <f t="shared" si="18"/>
      </c>
      <c r="G178" s="143">
        <f t="shared" si="19"/>
      </c>
      <c r="H178" s="144">
        <f t="shared" si="20"/>
      </c>
      <c r="J178" s="133"/>
      <c r="K178" s="133"/>
    </row>
    <row r="179" spans="2:11" ht="12.75">
      <c r="B179" s="139">
        <f t="shared" si="14"/>
      </c>
      <c r="C179" s="140">
        <f t="shared" si="15"/>
      </c>
      <c r="D179" s="143">
        <f t="shared" si="16"/>
      </c>
      <c r="E179" s="143">
        <f t="shared" si="17"/>
      </c>
      <c r="F179" s="143">
        <f t="shared" si="18"/>
      </c>
      <c r="G179" s="143">
        <f t="shared" si="19"/>
      </c>
      <c r="H179" s="144">
        <f t="shared" si="20"/>
      </c>
      <c r="J179" s="133"/>
      <c r="K179" s="133"/>
    </row>
    <row r="180" spans="2:11" ht="12.75">
      <c r="B180" s="139">
        <f t="shared" si="14"/>
      </c>
      <c r="C180" s="140">
        <f t="shared" si="15"/>
      </c>
      <c r="D180" s="143">
        <f t="shared" si="16"/>
      </c>
      <c r="E180" s="143">
        <f t="shared" si="17"/>
      </c>
      <c r="F180" s="143">
        <f t="shared" si="18"/>
      </c>
      <c r="G180" s="143">
        <f t="shared" si="19"/>
      </c>
      <c r="H180" s="144">
        <f t="shared" si="20"/>
      </c>
      <c r="J180" s="133"/>
      <c r="K180" s="133"/>
    </row>
    <row r="181" spans="2:11" ht="12.75">
      <c r="B181" s="139">
        <f t="shared" si="14"/>
      </c>
      <c r="C181" s="140">
        <f t="shared" si="15"/>
      </c>
      <c r="D181" s="143">
        <f t="shared" si="16"/>
      </c>
      <c r="E181" s="143">
        <f t="shared" si="17"/>
      </c>
      <c r="F181" s="143">
        <f t="shared" si="18"/>
      </c>
      <c r="G181" s="143">
        <f t="shared" si="19"/>
      </c>
      <c r="H181" s="144">
        <f t="shared" si="20"/>
      </c>
      <c r="J181" s="133"/>
      <c r="K181" s="133"/>
    </row>
    <row r="182" spans="2:11" ht="12.75">
      <c r="B182" s="139">
        <f t="shared" si="14"/>
      </c>
      <c r="C182" s="140">
        <f t="shared" si="15"/>
      </c>
      <c r="D182" s="143">
        <f t="shared" si="16"/>
      </c>
      <c r="E182" s="143">
        <f t="shared" si="17"/>
      </c>
      <c r="F182" s="143">
        <f t="shared" si="18"/>
      </c>
      <c r="G182" s="143">
        <f t="shared" si="19"/>
      </c>
      <c r="H182" s="144">
        <f t="shared" si="20"/>
      </c>
      <c r="J182" s="133"/>
      <c r="K182" s="133"/>
    </row>
    <row r="183" spans="2:11" ht="12.75">
      <c r="B183" s="139">
        <f t="shared" si="14"/>
      </c>
      <c r="C183" s="140">
        <f t="shared" si="15"/>
      </c>
      <c r="D183" s="143">
        <f t="shared" si="16"/>
      </c>
      <c r="E183" s="143">
        <f t="shared" si="17"/>
      </c>
      <c r="F183" s="143">
        <f t="shared" si="18"/>
      </c>
      <c r="G183" s="143">
        <f t="shared" si="19"/>
      </c>
      <c r="H183" s="144">
        <f t="shared" si="20"/>
      </c>
      <c r="J183" s="133"/>
      <c r="K183" s="133"/>
    </row>
    <row r="184" spans="2:11" ht="12.75">
      <c r="B184" s="139">
        <f t="shared" si="14"/>
      </c>
      <c r="C184" s="140">
        <f t="shared" si="15"/>
      </c>
      <c r="D184" s="143">
        <f t="shared" si="16"/>
      </c>
      <c r="E184" s="143">
        <f t="shared" si="17"/>
      </c>
      <c r="F184" s="143">
        <f t="shared" si="18"/>
      </c>
      <c r="G184" s="143">
        <f t="shared" si="19"/>
      </c>
      <c r="H184" s="144">
        <f t="shared" si="20"/>
      </c>
      <c r="J184" s="133"/>
      <c r="K184" s="133"/>
    </row>
    <row r="185" spans="2:11" ht="12.75">
      <c r="B185" s="139">
        <f t="shared" si="14"/>
      </c>
      <c r="C185" s="140">
        <f t="shared" si="15"/>
      </c>
      <c r="D185" s="143">
        <f t="shared" si="16"/>
      </c>
      <c r="E185" s="143">
        <f t="shared" si="17"/>
      </c>
      <c r="F185" s="143">
        <f t="shared" si="18"/>
      </c>
      <c r="G185" s="143">
        <f t="shared" si="19"/>
      </c>
      <c r="H185" s="144">
        <f t="shared" si="20"/>
      </c>
      <c r="J185" s="133"/>
      <c r="K185" s="133"/>
    </row>
    <row r="186" spans="2:11" ht="12.75">
      <c r="B186" s="139">
        <f t="shared" si="14"/>
      </c>
      <c r="C186" s="140">
        <f t="shared" si="15"/>
      </c>
      <c r="D186" s="143">
        <f t="shared" si="16"/>
      </c>
      <c r="E186" s="143">
        <f t="shared" si="17"/>
      </c>
      <c r="F186" s="143">
        <f t="shared" si="18"/>
      </c>
      <c r="G186" s="143">
        <f t="shared" si="19"/>
      </c>
      <c r="H186" s="144">
        <f t="shared" si="20"/>
      </c>
      <c r="J186" s="133"/>
      <c r="K186" s="133"/>
    </row>
    <row r="187" spans="2:11" ht="12.75">
      <c r="B187" s="139">
        <f t="shared" si="14"/>
      </c>
      <c r="C187" s="140">
        <f t="shared" si="15"/>
      </c>
      <c r="D187" s="143">
        <f t="shared" si="16"/>
      </c>
      <c r="E187" s="143">
        <f t="shared" si="17"/>
      </c>
      <c r="F187" s="143">
        <f t="shared" si="18"/>
      </c>
      <c r="G187" s="143">
        <f t="shared" si="19"/>
      </c>
      <c r="H187" s="144">
        <f t="shared" si="20"/>
      </c>
      <c r="J187" s="133"/>
      <c r="K187" s="133"/>
    </row>
    <row r="188" spans="2:11" ht="12.75">
      <c r="B188" s="139">
        <f t="shared" si="14"/>
      </c>
      <c r="C188" s="140">
        <f t="shared" si="15"/>
      </c>
      <c r="D188" s="143">
        <f t="shared" si="16"/>
      </c>
      <c r="E188" s="143">
        <f t="shared" si="17"/>
      </c>
      <c r="F188" s="143">
        <f t="shared" si="18"/>
      </c>
      <c r="G188" s="143">
        <f t="shared" si="19"/>
      </c>
      <c r="H188" s="144">
        <f t="shared" si="20"/>
      </c>
      <c r="J188" s="133"/>
      <c r="K188" s="133"/>
    </row>
    <row r="189" spans="2:11" ht="12.75">
      <c r="B189" s="139">
        <f t="shared" si="14"/>
      </c>
      <c r="C189" s="140">
        <f t="shared" si="15"/>
      </c>
      <c r="D189" s="143">
        <f t="shared" si="16"/>
      </c>
      <c r="E189" s="143">
        <f t="shared" si="17"/>
      </c>
      <c r="F189" s="143">
        <f t="shared" si="18"/>
      </c>
      <c r="G189" s="143">
        <f t="shared" si="19"/>
      </c>
      <c r="H189" s="144">
        <f t="shared" si="20"/>
      </c>
      <c r="J189" s="133"/>
      <c r="K189" s="133"/>
    </row>
    <row r="190" spans="2:11" ht="12.75">
      <c r="B190" s="139">
        <f t="shared" si="14"/>
      </c>
      <c r="C190" s="140">
        <f t="shared" si="15"/>
      </c>
      <c r="D190" s="143">
        <f t="shared" si="16"/>
      </c>
      <c r="E190" s="143">
        <f t="shared" si="17"/>
      </c>
      <c r="F190" s="143">
        <f t="shared" si="18"/>
      </c>
      <c r="G190" s="143">
        <f t="shared" si="19"/>
      </c>
      <c r="H190" s="144">
        <f t="shared" si="20"/>
      </c>
      <c r="J190" s="133"/>
      <c r="K190" s="133"/>
    </row>
    <row r="191" spans="2:11" ht="12.75">
      <c r="B191" s="139">
        <f t="shared" si="14"/>
      </c>
      <c r="C191" s="140">
        <f t="shared" si="15"/>
      </c>
      <c r="D191" s="143">
        <f t="shared" si="16"/>
      </c>
      <c r="E191" s="143">
        <f t="shared" si="17"/>
      </c>
      <c r="F191" s="143">
        <f t="shared" si="18"/>
      </c>
      <c r="G191" s="143">
        <f t="shared" si="19"/>
      </c>
      <c r="H191" s="144">
        <f t="shared" si="20"/>
      </c>
      <c r="J191" s="133"/>
      <c r="K191" s="133"/>
    </row>
    <row r="192" spans="2:11" ht="12.75">
      <c r="B192" s="139">
        <f t="shared" si="14"/>
      </c>
      <c r="C192" s="140">
        <f t="shared" si="15"/>
      </c>
      <c r="D192" s="143">
        <f t="shared" si="16"/>
      </c>
      <c r="E192" s="143">
        <f t="shared" si="17"/>
      </c>
      <c r="F192" s="143">
        <f t="shared" si="18"/>
      </c>
      <c r="G192" s="143">
        <f t="shared" si="19"/>
      </c>
      <c r="H192" s="144">
        <f t="shared" si="20"/>
      </c>
      <c r="J192" s="133"/>
      <c r="K192" s="133"/>
    </row>
    <row r="193" spans="2:11" ht="12.75">
      <c r="B193" s="139">
        <f t="shared" si="14"/>
      </c>
      <c r="C193" s="140">
        <f t="shared" si="15"/>
      </c>
      <c r="D193" s="143">
        <f t="shared" si="16"/>
      </c>
      <c r="E193" s="143">
        <f t="shared" si="17"/>
      </c>
      <c r="F193" s="143">
        <f t="shared" si="18"/>
      </c>
      <c r="G193" s="143">
        <f t="shared" si="19"/>
      </c>
      <c r="H193" s="144">
        <f t="shared" si="20"/>
      </c>
      <c r="J193" s="133"/>
      <c r="K193" s="133"/>
    </row>
    <row r="194" spans="2:11" ht="12.75">
      <c r="B194" s="139">
        <f t="shared" si="14"/>
      </c>
      <c r="C194" s="140">
        <f t="shared" si="15"/>
      </c>
      <c r="D194" s="143">
        <f t="shared" si="16"/>
      </c>
      <c r="E194" s="143">
        <f t="shared" si="17"/>
      </c>
      <c r="F194" s="143">
        <f t="shared" si="18"/>
      </c>
      <c r="G194" s="143">
        <f t="shared" si="19"/>
      </c>
      <c r="H194" s="144">
        <f t="shared" si="20"/>
      </c>
      <c r="J194" s="133"/>
      <c r="K194" s="133"/>
    </row>
    <row r="195" spans="2:11" ht="12.75">
      <c r="B195" s="139">
        <f t="shared" si="14"/>
      </c>
      <c r="C195" s="140">
        <f t="shared" si="15"/>
      </c>
      <c r="D195" s="143">
        <f t="shared" si="16"/>
      </c>
      <c r="E195" s="143">
        <f t="shared" si="17"/>
      </c>
      <c r="F195" s="143">
        <f t="shared" si="18"/>
      </c>
      <c r="G195" s="143">
        <f t="shared" si="19"/>
      </c>
      <c r="H195" s="144">
        <f t="shared" si="20"/>
      </c>
      <c r="J195" s="133"/>
      <c r="K195" s="133"/>
    </row>
    <row r="196" spans="2:11" ht="12.75">
      <c r="B196" s="139">
        <f t="shared" si="14"/>
      </c>
      <c r="C196" s="140">
        <f t="shared" si="15"/>
      </c>
      <c r="D196" s="143">
        <f t="shared" si="16"/>
      </c>
      <c r="E196" s="143">
        <f t="shared" si="17"/>
      </c>
      <c r="F196" s="143">
        <f t="shared" si="18"/>
      </c>
      <c r="G196" s="143">
        <f t="shared" si="19"/>
      </c>
      <c r="H196" s="144">
        <f t="shared" si="20"/>
      </c>
      <c r="J196" s="133"/>
      <c r="K196" s="133"/>
    </row>
    <row r="197" spans="2:11" ht="12.75">
      <c r="B197" s="139">
        <f t="shared" si="14"/>
      </c>
      <c r="C197" s="140">
        <f t="shared" si="15"/>
      </c>
      <c r="D197" s="143">
        <f t="shared" si="16"/>
      </c>
      <c r="E197" s="143">
        <f t="shared" si="17"/>
      </c>
      <c r="F197" s="143">
        <f t="shared" si="18"/>
      </c>
      <c r="G197" s="143">
        <f t="shared" si="19"/>
      </c>
      <c r="H197" s="144">
        <f t="shared" si="20"/>
      </c>
      <c r="J197" s="133"/>
      <c r="K197" s="133"/>
    </row>
    <row r="198" spans="2:11" ht="12.75">
      <c r="B198" s="139">
        <f t="shared" si="14"/>
      </c>
      <c r="C198" s="140">
        <f t="shared" si="15"/>
      </c>
      <c r="D198" s="143">
        <f t="shared" si="16"/>
      </c>
      <c r="E198" s="143">
        <f t="shared" si="17"/>
      </c>
      <c r="F198" s="143">
        <f t="shared" si="18"/>
      </c>
      <c r="G198" s="143">
        <f t="shared" si="19"/>
      </c>
      <c r="H198" s="144">
        <f t="shared" si="20"/>
      </c>
      <c r="J198" s="133"/>
      <c r="K198" s="133"/>
    </row>
    <row r="199" spans="2:11" ht="12.75">
      <c r="B199" s="139">
        <f t="shared" si="14"/>
      </c>
      <c r="C199" s="140">
        <f t="shared" si="15"/>
      </c>
      <c r="D199" s="143">
        <f t="shared" si="16"/>
      </c>
      <c r="E199" s="143">
        <f t="shared" si="17"/>
      </c>
      <c r="F199" s="143">
        <f t="shared" si="18"/>
      </c>
      <c r="G199" s="143">
        <f t="shared" si="19"/>
      </c>
      <c r="H199" s="144">
        <f t="shared" si="20"/>
      </c>
      <c r="J199" s="133"/>
      <c r="K199" s="133"/>
    </row>
    <row r="200" spans="2:11" ht="12.75">
      <c r="B200" s="139">
        <f t="shared" si="14"/>
      </c>
      <c r="C200" s="140">
        <f t="shared" si="15"/>
      </c>
      <c r="D200" s="143">
        <f t="shared" si="16"/>
      </c>
      <c r="E200" s="143">
        <f t="shared" si="17"/>
      </c>
      <c r="F200" s="143">
        <f t="shared" si="18"/>
      </c>
      <c r="G200" s="143">
        <f t="shared" si="19"/>
      </c>
      <c r="H200" s="144">
        <f t="shared" si="20"/>
      </c>
      <c r="J200" s="133"/>
      <c r="K200" s="133"/>
    </row>
    <row r="201" spans="2:11" ht="12.75">
      <c r="B201" s="139">
        <f t="shared" si="14"/>
      </c>
      <c r="C201" s="140">
        <f t="shared" si="15"/>
      </c>
      <c r="D201" s="143">
        <f t="shared" si="16"/>
      </c>
      <c r="E201" s="143">
        <f t="shared" si="17"/>
      </c>
      <c r="F201" s="143">
        <f t="shared" si="18"/>
      </c>
      <c r="G201" s="143">
        <f t="shared" si="19"/>
      </c>
      <c r="H201" s="144">
        <f t="shared" si="20"/>
      </c>
      <c r="J201" s="133"/>
      <c r="K201" s="133"/>
    </row>
    <row r="202" spans="2:11" ht="12.75">
      <c r="B202" s="139">
        <f t="shared" si="14"/>
      </c>
      <c r="C202" s="140">
        <f t="shared" si="15"/>
      </c>
      <c r="D202" s="143">
        <f t="shared" si="16"/>
      </c>
      <c r="E202" s="143">
        <f t="shared" si="17"/>
      </c>
      <c r="F202" s="143">
        <f t="shared" si="18"/>
      </c>
      <c r="G202" s="143">
        <f t="shared" si="19"/>
      </c>
      <c r="H202" s="144">
        <f t="shared" si="20"/>
      </c>
      <c r="J202" s="133"/>
      <c r="K202" s="133"/>
    </row>
    <row r="203" spans="2:11" ht="12.75">
      <c r="B203" s="139">
        <f t="shared" si="14"/>
      </c>
      <c r="C203" s="140">
        <f t="shared" si="15"/>
      </c>
      <c r="D203" s="143">
        <f t="shared" si="16"/>
      </c>
      <c r="E203" s="143">
        <f t="shared" si="17"/>
      </c>
      <c r="F203" s="143">
        <f t="shared" si="18"/>
      </c>
      <c r="G203" s="143">
        <f t="shared" si="19"/>
      </c>
      <c r="H203" s="144">
        <f t="shared" si="20"/>
      </c>
      <c r="J203" s="133"/>
      <c r="K203" s="133"/>
    </row>
    <row r="204" spans="2:11" ht="12.75">
      <c r="B204" s="139">
        <f t="shared" si="14"/>
      </c>
      <c r="C204" s="140">
        <f t="shared" si="15"/>
      </c>
      <c r="D204" s="143">
        <f t="shared" si="16"/>
      </c>
      <c r="E204" s="143">
        <f t="shared" si="17"/>
      </c>
      <c r="F204" s="143">
        <f t="shared" si="18"/>
      </c>
      <c r="G204" s="143">
        <f t="shared" si="19"/>
      </c>
      <c r="H204" s="144">
        <f t="shared" si="20"/>
      </c>
      <c r="J204" s="133"/>
      <c r="K204" s="133"/>
    </row>
    <row r="205" spans="2:11" ht="12.75">
      <c r="B205" s="139">
        <f t="shared" si="14"/>
      </c>
      <c r="C205" s="140">
        <f t="shared" si="15"/>
      </c>
      <c r="D205" s="143">
        <f t="shared" si="16"/>
      </c>
      <c r="E205" s="143">
        <f t="shared" si="17"/>
      </c>
      <c r="F205" s="143">
        <f t="shared" si="18"/>
      </c>
      <c r="G205" s="143">
        <f t="shared" si="19"/>
      </c>
      <c r="H205" s="144">
        <f t="shared" si="20"/>
      </c>
      <c r="J205" s="133"/>
      <c r="K205" s="133"/>
    </row>
    <row r="206" spans="2:11" ht="12.75">
      <c r="B206" s="139">
        <f t="shared" si="14"/>
      </c>
      <c r="C206" s="140">
        <f t="shared" si="15"/>
      </c>
      <c r="D206" s="143">
        <f t="shared" si="16"/>
      </c>
      <c r="E206" s="143">
        <f t="shared" si="17"/>
      </c>
      <c r="F206" s="143">
        <f t="shared" si="18"/>
      </c>
      <c r="G206" s="143">
        <f t="shared" si="19"/>
      </c>
      <c r="H206" s="144">
        <f t="shared" si="20"/>
      </c>
      <c r="J206" s="133"/>
      <c r="K206" s="133"/>
    </row>
    <row r="207" spans="2:11" ht="12.75">
      <c r="B207" s="139">
        <f t="shared" si="14"/>
      </c>
      <c r="C207" s="140">
        <f t="shared" si="15"/>
      </c>
      <c r="D207" s="143">
        <f t="shared" si="16"/>
      </c>
      <c r="E207" s="143">
        <f t="shared" si="17"/>
      </c>
      <c r="F207" s="143">
        <f t="shared" si="18"/>
      </c>
      <c r="G207" s="143">
        <f t="shared" si="19"/>
      </c>
      <c r="H207" s="144">
        <f t="shared" si="20"/>
      </c>
      <c r="J207" s="133"/>
      <c r="K207" s="133"/>
    </row>
    <row r="208" spans="2:11" ht="12.75">
      <c r="B208" s="139">
        <f t="shared" si="14"/>
      </c>
      <c r="C208" s="140">
        <f t="shared" si="15"/>
      </c>
      <c r="D208" s="143">
        <f t="shared" si="16"/>
      </c>
      <c r="E208" s="143">
        <f t="shared" si="17"/>
      </c>
      <c r="F208" s="143">
        <f t="shared" si="18"/>
      </c>
      <c r="G208" s="143">
        <f t="shared" si="19"/>
      </c>
      <c r="H208" s="144">
        <f t="shared" si="20"/>
      </c>
      <c r="J208" s="133"/>
      <c r="K208" s="133"/>
    </row>
    <row r="209" spans="2:11" ht="12.75">
      <c r="B209" s="139">
        <f t="shared" si="14"/>
      </c>
      <c r="C209" s="140">
        <f t="shared" si="15"/>
      </c>
      <c r="D209" s="143">
        <f t="shared" si="16"/>
      </c>
      <c r="E209" s="143">
        <f t="shared" si="17"/>
      </c>
      <c r="F209" s="143">
        <f t="shared" si="18"/>
      </c>
      <c r="G209" s="143">
        <f t="shared" si="19"/>
      </c>
      <c r="H209" s="144">
        <f t="shared" si="20"/>
      </c>
      <c r="J209" s="133"/>
      <c r="K209" s="133"/>
    </row>
    <row r="210" spans="2:11" ht="12.75">
      <c r="B210" s="139">
        <f t="shared" si="14"/>
      </c>
      <c r="C210" s="140">
        <f t="shared" si="15"/>
      </c>
      <c r="D210" s="143">
        <f t="shared" si="16"/>
      </c>
      <c r="E210" s="143">
        <f t="shared" si="17"/>
      </c>
      <c r="F210" s="143">
        <f t="shared" si="18"/>
      </c>
      <c r="G210" s="143">
        <f t="shared" si="19"/>
      </c>
      <c r="H210" s="144">
        <f t="shared" si="20"/>
      </c>
      <c r="J210" s="133"/>
      <c r="K210" s="133"/>
    </row>
    <row r="211" spans="2:11" ht="12.75">
      <c r="B211" s="139">
        <f t="shared" si="14"/>
      </c>
      <c r="C211" s="140">
        <f t="shared" si="15"/>
      </c>
      <c r="D211" s="143">
        <f t="shared" si="16"/>
      </c>
      <c r="E211" s="143">
        <f t="shared" si="17"/>
      </c>
      <c r="F211" s="143">
        <f t="shared" si="18"/>
      </c>
      <c r="G211" s="143">
        <f t="shared" si="19"/>
      </c>
      <c r="H211" s="144">
        <f t="shared" si="20"/>
      </c>
      <c r="J211" s="133"/>
      <c r="K211" s="133"/>
    </row>
    <row r="212" spans="2:11" ht="12.75">
      <c r="B212" s="139">
        <f t="shared" si="14"/>
      </c>
      <c r="C212" s="140">
        <f t="shared" si="15"/>
      </c>
      <c r="D212" s="143">
        <f t="shared" si="16"/>
      </c>
      <c r="E212" s="143">
        <f t="shared" si="17"/>
      </c>
      <c r="F212" s="143">
        <f t="shared" si="18"/>
      </c>
      <c r="G212" s="143">
        <f t="shared" si="19"/>
      </c>
      <c r="H212" s="144">
        <f t="shared" si="20"/>
      </c>
      <c r="J212" s="133"/>
      <c r="K212" s="133"/>
    </row>
    <row r="213" spans="2:11" ht="12.75">
      <c r="B213" s="139">
        <f t="shared" si="14"/>
      </c>
      <c r="C213" s="140">
        <f t="shared" si="15"/>
      </c>
      <c r="D213" s="143">
        <f t="shared" si="16"/>
      </c>
      <c r="E213" s="143">
        <f t="shared" si="17"/>
      </c>
      <c r="F213" s="143">
        <f t="shared" si="18"/>
      </c>
      <c r="G213" s="143">
        <f t="shared" si="19"/>
      </c>
      <c r="H213" s="144">
        <f t="shared" si="20"/>
      </c>
      <c r="J213" s="133"/>
      <c r="K213" s="133"/>
    </row>
    <row r="214" spans="2:11" ht="12.75">
      <c r="B214" s="139">
        <f t="shared" si="14"/>
      </c>
      <c r="C214" s="140">
        <f t="shared" si="15"/>
      </c>
      <c r="D214" s="143">
        <f t="shared" si="16"/>
      </c>
      <c r="E214" s="143">
        <f t="shared" si="17"/>
      </c>
      <c r="F214" s="143">
        <f t="shared" si="18"/>
      </c>
      <c r="G214" s="143">
        <f t="shared" si="19"/>
      </c>
      <c r="H214" s="144">
        <f t="shared" si="20"/>
      </c>
      <c r="J214" s="133"/>
      <c r="K214" s="133"/>
    </row>
    <row r="215" spans="2:11" ht="12.75">
      <c r="B215" s="139">
        <f t="shared" si="14"/>
      </c>
      <c r="C215" s="140">
        <f t="shared" si="15"/>
      </c>
      <c r="D215" s="143">
        <f t="shared" si="16"/>
      </c>
      <c r="E215" s="143">
        <f t="shared" si="17"/>
      </c>
      <c r="F215" s="143">
        <f t="shared" si="18"/>
      </c>
      <c r="G215" s="143">
        <f t="shared" si="19"/>
      </c>
      <c r="H215" s="144">
        <f t="shared" si="20"/>
      </c>
      <c r="J215" s="133"/>
      <c r="K215" s="133"/>
    </row>
    <row r="216" spans="2:11" ht="12.75">
      <c r="B216" s="139">
        <f t="shared" si="14"/>
      </c>
      <c r="C216" s="140">
        <f t="shared" si="15"/>
      </c>
      <c r="D216" s="143">
        <f t="shared" si="16"/>
      </c>
      <c r="E216" s="143">
        <f t="shared" si="17"/>
      </c>
      <c r="F216" s="143">
        <f t="shared" si="18"/>
      </c>
      <c r="G216" s="143">
        <f t="shared" si="19"/>
      </c>
      <c r="H216" s="144">
        <f t="shared" si="20"/>
      </c>
      <c r="J216" s="133"/>
      <c r="K216" s="133"/>
    </row>
    <row r="217" spans="2:11" ht="12.75">
      <c r="B217" s="139">
        <f aca="true" t="shared" si="21" ref="B217:B280">IF(Loan_Not_Paid*Values_Entered,Payment_Number,"")</f>
      </c>
      <c r="C217" s="140">
        <f aca="true" t="shared" si="22" ref="C217:C280">IF(Loan_Not_Paid*Values_Entered,Payment_Date,"")</f>
      </c>
      <c r="D217" s="143">
        <f aca="true" t="shared" si="23" ref="D217:D280">IF(Loan_Not_Paid*Values_Entered,Beginning_Balance,"")</f>
      </c>
      <c r="E217" s="143">
        <f aca="true" t="shared" si="24" ref="E217:E280">IF(Loan_Not_Paid*Values_Entered,Monthly_Payment,"")</f>
      </c>
      <c r="F217" s="143">
        <f aca="true" t="shared" si="25" ref="F217:F280">IF(Loan_Not_Paid*Values_Entered,Principal,"")</f>
      </c>
      <c r="G217" s="143">
        <f aca="true" t="shared" si="26" ref="G217:G280">IF(Loan_Not_Paid*Values_Entered,Interest,"")</f>
      </c>
      <c r="H217" s="144">
        <f aca="true" t="shared" si="27" ref="H217:H280">IF(Loan_Not_Paid*Values_Entered,Ending_Balance,"")</f>
      </c>
      <c r="J217" s="133"/>
      <c r="K217" s="133"/>
    </row>
    <row r="218" spans="2:11" ht="12.75">
      <c r="B218" s="139">
        <f t="shared" si="21"/>
      </c>
      <c r="C218" s="140">
        <f t="shared" si="22"/>
      </c>
      <c r="D218" s="143">
        <f t="shared" si="23"/>
      </c>
      <c r="E218" s="143">
        <f t="shared" si="24"/>
      </c>
      <c r="F218" s="143">
        <f t="shared" si="25"/>
      </c>
      <c r="G218" s="143">
        <f t="shared" si="26"/>
      </c>
      <c r="H218" s="144">
        <f t="shared" si="27"/>
      </c>
      <c r="J218" s="133"/>
      <c r="K218" s="133"/>
    </row>
    <row r="219" spans="2:11" ht="12.75">
      <c r="B219" s="139">
        <f t="shared" si="21"/>
      </c>
      <c r="C219" s="140">
        <f t="shared" si="22"/>
      </c>
      <c r="D219" s="143">
        <f t="shared" si="23"/>
      </c>
      <c r="E219" s="143">
        <f t="shared" si="24"/>
      </c>
      <c r="F219" s="143">
        <f t="shared" si="25"/>
      </c>
      <c r="G219" s="143">
        <f t="shared" si="26"/>
      </c>
      <c r="H219" s="144">
        <f t="shared" si="27"/>
      </c>
      <c r="J219" s="133"/>
      <c r="K219" s="133"/>
    </row>
    <row r="220" spans="2:11" ht="12.75">
      <c r="B220" s="139">
        <f t="shared" si="21"/>
      </c>
      <c r="C220" s="140">
        <f t="shared" si="22"/>
      </c>
      <c r="D220" s="143">
        <f t="shared" si="23"/>
      </c>
      <c r="E220" s="143">
        <f t="shared" si="24"/>
      </c>
      <c r="F220" s="143">
        <f t="shared" si="25"/>
      </c>
      <c r="G220" s="143">
        <f t="shared" si="26"/>
      </c>
      <c r="H220" s="144">
        <f t="shared" si="27"/>
      </c>
      <c r="J220" s="133"/>
      <c r="K220" s="133"/>
    </row>
    <row r="221" spans="2:11" ht="12.75">
      <c r="B221" s="139">
        <f t="shared" si="21"/>
      </c>
      <c r="C221" s="140">
        <f t="shared" si="22"/>
      </c>
      <c r="D221" s="143">
        <f t="shared" si="23"/>
      </c>
      <c r="E221" s="143">
        <f t="shared" si="24"/>
      </c>
      <c r="F221" s="143">
        <f t="shared" si="25"/>
      </c>
      <c r="G221" s="143">
        <f t="shared" si="26"/>
      </c>
      <c r="H221" s="144">
        <f t="shared" si="27"/>
      </c>
      <c r="J221" s="133"/>
      <c r="K221" s="133"/>
    </row>
    <row r="222" spans="2:11" ht="12.75">
      <c r="B222" s="139">
        <f t="shared" si="21"/>
      </c>
      <c r="C222" s="140">
        <f t="shared" si="22"/>
      </c>
      <c r="D222" s="143">
        <f t="shared" si="23"/>
      </c>
      <c r="E222" s="143">
        <f t="shared" si="24"/>
      </c>
      <c r="F222" s="143">
        <f t="shared" si="25"/>
      </c>
      <c r="G222" s="143">
        <f t="shared" si="26"/>
      </c>
      <c r="H222" s="144">
        <f t="shared" si="27"/>
      </c>
      <c r="J222" s="133"/>
      <c r="K222" s="133"/>
    </row>
    <row r="223" spans="2:11" ht="12.75">
      <c r="B223" s="139">
        <f t="shared" si="21"/>
      </c>
      <c r="C223" s="140">
        <f t="shared" si="22"/>
      </c>
      <c r="D223" s="143">
        <f t="shared" si="23"/>
      </c>
      <c r="E223" s="143">
        <f t="shared" si="24"/>
      </c>
      <c r="F223" s="143">
        <f t="shared" si="25"/>
      </c>
      <c r="G223" s="143">
        <f t="shared" si="26"/>
      </c>
      <c r="H223" s="144">
        <f t="shared" si="27"/>
      </c>
      <c r="J223" s="133"/>
      <c r="K223" s="133"/>
    </row>
    <row r="224" spans="2:11" ht="12.75">
      <c r="B224" s="139">
        <f t="shared" si="21"/>
      </c>
      <c r="C224" s="140">
        <f t="shared" si="22"/>
      </c>
      <c r="D224" s="143">
        <f t="shared" si="23"/>
      </c>
      <c r="E224" s="143">
        <f t="shared" si="24"/>
      </c>
      <c r="F224" s="143">
        <f t="shared" si="25"/>
      </c>
      <c r="G224" s="143">
        <f t="shared" si="26"/>
      </c>
      <c r="H224" s="144">
        <f t="shared" si="27"/>
      </c>
      <c r="J224" s="133"/>
      <c r="K224" s="133"/>
    </row>
    <row r="225" spans="2:11" ht="12.75">
      <c r="B225" s="139">
        <f t="shared" si="21"/>
      </c>
      <c r="C225" s="140">
        <f t="shared" si="22"/>
      </c>
      <c r="D225" s="143">
        <f t="shared" si="23"/>
      </c>
      <c r="E225" s="143">
        <f t="shared" si="24"/>
      </c>
      <c r="F225" s="143">
        <f t="shared" si="25"/>
      </c>
      <c r="G225" s="143">
        <f t="shared" si="26"/>
      </c>
      <c r="H225" s="144">
        <f t="shared" si="27"/>
      </c>
      <c r="J225" s="133"/>
      <c r="K225" s="133"/>
    </row>
    <row r="226" spans="2:11" ht="12.75">
      <c r="B226" s="139">
        <f t="shared" si="21"/>
      </c>
      <c r="C226" s="140">
        <f t="shared" si="22"/>
      </c>
      <c r="D226" s="143">
        <f t="shared" si="23"/>
      </c>
      <c r="E226" s="143">
        <f t="shared" si="24"/>
      </c>
      <c r="F226" s="143">
        <f t="shared" si="25"/>
      </c>
      <c r="G226" s="143">
        <f t="shared" si="26"/>
      </c>
      <c r="H226" s="144">
        <f t="shared" si="27"/>
      </c>
      <c r="J226" s="133"/>
      <c r="K226" s="133"/>
    </row>
    <row r="227" spans="2:11" ht="12.75">
      <c r="B227" s="139">
        <f t="shared" si="21"/>
      </c>
      <c r="C227" s="140">
        <f t="shared" si="22"/>
      </c>
      <c r="D227" s="143">
        <f t="shared" si="23"/>
      </c>
      <c r="E227" s="143">
        <f t="shared" si="24"/>
      </c>
      <c r="F227" s="143">
        <f t="shared" si="25"/>
      </c>
      <c r="G227" s="143">
        <f t="shared" si="26"/>
      </c>
      <c r="H227" s="144">
        <f t="shared" si="27"/>
      </c>
      <c r="J227" s="133"/>
      <c r="K227" s="133"/>
    </row>
    <row r="228" spans="2:11" ht="12.75">
      <c r="B228" s="139">
        <f t="shared" si="21"/>
      </c>
      <c r="C228" s="140">
        <f t="shared" si="22"/>
      </c>
      <c r="D228" s="143">
        <f t="shared" si="23"/>
      </c>
      <c r="E228" s="143">
        <f t="shared" si="24"/>
      </c>
      <c r="F228" s="143">
        <f t="shared" si="25"/>
      </c>
      <c r="G228" s="143">
        <f t="shared" si="26"/>
      </c>
      <c r="H228" s="144">
        <f t="shared" si="27"/>
      </c>
      <c r="J228" s="133"/>
      <c r="K228" s="133"/>
    </row>
    <row r="229" spans="2:11" ht="12.75">
      <c r="B229" s="139">
        <f t="shared" si="21"/>
      </c>
      <c r="C229" s="140">
        <f t="shared" si="22"/>
      </c>
      <c r="D229" s="143">
        <f t="shared" si="23"/>
      </c>
      <c r="E229" s="143">
        <f t="shared" si="24"/>
      </c>
      <c r="F229" s="143">
        <f t="shared" si="25"/>
      </c>
      <c r="G229" s="143">
        <f t="shared" si="26"/>
      </c>
      <c r="H229" s="144">
        <f t="shared" si="27"/>
      </c>
      <c r="J229" s="133"/>
      <c r="K229" s="133"/>
    </row>
    <row r="230" spans="2:11" ht="12.75">
      <c r="B230" s="139">
        <f t="shared" si="21"/>
      </c>
      <c r="C230" s="140">
        <f t="shared" si="22"/>
      </c>
      <c r="D230" s="143">
        <f t="shared" si="23"/>
      </c>
      <c r="E230" s="143">
        <f t="shared" si="24"/>
      </c>
      <c r="F230" s="143">
        <f t="shared" si="25"/>
      </c>
      <c r="G230" s="143">
        <f t="shared" si="26"/>
      </c>
      <c r="H230" s="144">
        <f t="shared" si="27"/>
      </c>
      <c r="J230" s="133"/>
      <c r="K230" s="133"/>
    </row>
    <row r="231" spans="2:11" ht="12.75">
      <c r="B231" s="139">
        <f t="shared" si="21"/>
      </c>
      <c r="C231" s="140">
        <f t="shared" si="22"/>
      </c>
      <c r="D231" s="143">
        <f t="shared" si="23"/>
      </c>
      <c r="E231" s="143">
        <f t="shared" si="24"/>
      </c>
      <c r="F231" s="143">
        <f t="shared" si="25"/>
      </c>
      <c r="G231" s="143">
        <f t="shared" si="26"/>
      </c>
      <c r="H231" s="144">
        <f t="shared" si="27"/>
      </c>
      <c r="J231" s="133"/>
      <c r="K231" s="133"/>
    </row>
    <row r="232" spans="2:11" ht="12.75">
      <c r="B232" s="139">
        <f t="shared" si="21"/>
      </c>
      <c r="C232" s="140">
        <f t="shared" si="22"/>
      </c>
      <c r="D232" s="143">
        <f t="shared" si="23"/>
      </c>
      <c r="E232" s="143">
        <f t="shared" si="24"/>
      </c>
      <c r="F232" s="143">
        <f t="shared" si="25"/>
      </c>
      <c r="G232" s="143">
        <f t="shared" si="26"/>
      </c>
      <c r="H232" s="144">
        <f t="shared" si="27"/>
      </c>
      <c r="J232" s="133"/>
      <c r="K232" s="133"/>
    </row>
    <row r="233" spans="2:11" ht="12.75">
      <c r="B233" s="139">
        <f t="shared" si="21"/>
      </c>
      <c r="C233" s="140">
        <f t="shared" si="22"/>
      </c>
      <c r="D233" s="143">
        <f t="shared" si="23"/>
      </c>
      <c r="E233" s="143">
        <f t="shared" si="24"/>
      </c>
      <c r="F233" s="143">
        <f t="shared" si="25"/>
      </c>
      <c r="G233" s="143">
        <f t="shared" si="26"/>
      </c>
      <c r="H233" s="144">
        <f t="shared" si="27"/>
      </c>
      <c r="J233" s="133"/>
      <c r="K233" s="133"/>
    </row>
    <row r="234" spans="2:11" ht="12.75">
      <c r="B234" s="139">
        <f t="shared" si="21"/>
      </c>
      <c r="C234" s="140">
        <f t="shared" si="22"/>
      </c>
      <c r="D234" s="143">
        <f t="shared" si="23"/>
      </c>
      <c r="E234" s="143">
        <f t="shared" si="24"/>
      </c>
      <c r="F234" s="143">
        <f t="shared" si="25"/>
      </c>
      <c r="G234" s="143">
        <f t="shared" si="26"/>
      </c>
      <c r="H234" s="144">
        <f t="shared" si="27"/>
      </c>
      <c r="J234" s="133"/>
      <c r="K234" s="133"/>
    </row>
    <row r="235" spans="2:11" ht="12.75">
      <c r="B235" s="139">
        <f t="shared" si="21"/>
      </c>
      <c r="C235" s="140">
        <f t="shared" si="22"/>
      </c>
      <c r="D235" s="143">
        <f t="shared" si="23"/>
      </c>
      <c r="E235" s="143">
        <f t="shared" si="24"/>
      </c>
      <c r="F235" s="143">
        <f t="shared" si="25"/>
      </c>
      <c r="G235" s="143">
        <f t="shared" si="26"/>
      </c>
      <c r="H235" s="144">
        <f t="shared" si="27"/>
      </c>
      <c r="J235" s="133"/>
      <c r="K235" s="133"/>
    </row>
    <row r="236" spans="2:11" ht="12.75">
      <c r="B236" s="139">
        <f t="shared" si="21"/>
      </c>
      <c r="C236" s="140">
        <f t="shared" si="22"/>
      </c>
      <c r="D236" s="143">
        <f t="shared" si="23"/>
      </c>
      <c r="E236" s="143">
        <f t="shared" si="24"/>
      </c>
      <c r="F236" s="143">
        <f t="shared" si="25"/>
      </c>
      <c r="G236" s="143">
        <f t="shared" si="26"/>
      </c>
      <c r="H236" s="144">
        <f t="shared" si="27"/>
      </c>
      <c r="J236" s="133"/>
      <c r="K236" s="133"/>
    </row>
    <row r="237" spans="2:11" ht="12.75">
      <c r="B237" s="139">
        <f t="shared" si="21"/>
      </c>
      <c r="C237" s="140">
        <f t="shared" si="22"/>
      </c>
      <c r="D237" s="143">
        <f t="shared" si="23"/>
      </c>
      <c r="E237" s="143">
        <f t="shared" si="24"/>
      </c>
      <c r="F237" s="143">
        <f t="shared" si="25"/>
      </c>
      <c r="G237" s="143">
        <f t="shared" si="26"/>
      </c>
      <c r="H237" s="144">
        <f t="shared" si="27"/>
      </c>
      <c r="J237" s="133"/>
      <c r="K237" s="133"/>
    </row>
    <row r="238" spans="2:11" ht="12.75">
      <c r="B238" s="139">
        <f t="shared" si="21"/>
      </c>
      <c r="C238" s="140">
        <f t="shared" si="22"/>
      </c>
      <c r="D238" s="143">
        <f t="shared" si="23"/>
      </c>
      <c r="E238" s="143">
        <f t="shared" si="24"/>
      </c>
      <c r="F238" s="143">
        <f t="shared" si="25"/>
      </c>
      <c r="G238" s="143">
        <f t="shared" si="26"/>
      </c>
      <c r="H238" s="144">
        <f t="shared" si="27"/>
      </c>
      <c r="J238" s="133"/>
      <c r="K238" s="133"/>
    </row>
    <row r="239" spans="2:11" ht="12.75">
      <c r="B239" s="139">
        <f t="shared" si="21"/>
      </c>
      <c r="C239" s="140">
        <f t="shared" si="22"/>
      </c>
      <c r="D239" s="143">
        <f t="shared" si="23"/>
      </c>
      <c r="E239" s="143">
        <f t="shared" si="24"/>
      </c>
      <c r="F239" s="143">
        <f t="shared" si="25"/>
      </c>
      <c r="G239" s="143">
        <f t="shared" si="26"/>
      </c>
      <c r="H239" s="144">
        <f t="shared" si="27"/>
      </c>
      <c r="J239" s="133"/>
      <c r="K239" s="133"/>
    </row>
    <row r="240" spans="2:11" ht="12.75">
      <c r="B240" s="139">
        <f t="shared" si="21"/>
      </c>
      <c r="C240" s="140">
        <f t="shared" si="22"/>
      </c>
      <c r="D240" s="143">
        <f t="shared" si="23"/>
      </c>
      <c r="E240" s="143">
        <f t="shared" si="24"/>
      </c>
      <c r="F240" s="143">
        <f t="shared" si="25"/>
      </c>
      <c r="G240" s="143">
        <f t="shared" si="26"/>
      </c>
      <c r="H240" s="144">
        <f t="shared" si="27"/>
      </c>
      <c r="J240" s="133"/>
      <c r="K240" s="133"/>
    </row>
    <row r="241" spans="2:11" ht="12.75">
      <c r="B241" s="139">
        <f t="shared" si="21"/>
      </c>
      <c r="C241" s="140">
        <f t="shared" si="22"/>
      </c>
      <c r="D241" s="143">
        <f t="shared" si="23"/>
      </c>
      <c r="E241" s="143">
        <f t="shared" si="24"/>
      </c>
      <c r="F241" s="143">
        <f t="shared" si="25"/>
      </c>
      <c r="G241" s="143">
        <f t="shared" si="26"/>
      </c>
      <c r="H241" s="144">
        <f t="shared" si="27"/>
      </c>
      <c r="J241" s="133"/>
      <c r="K241" s="133"/>
    </row>
    <row r="242" spans="2:11" ht="12.75">
      <c r="B242" s="139">
        <f t="shared" si="21"/>
      </c>
      <c r="C242" s="140">
        <f t="shared" si="22"/>
      </c>
      <c r="D242" s="143">
        <f t="shared" si="23"/>
      </c>
      <c r="E242" s="143">
        <f t="shared" si="24"/>
      </c>
      <c r="F242" s="143">
        <f t="shared" si="25"/>
      </c>
      <c r="G242" s="143">
        <f t="shared" si="26"/>
      </c>
      <c r="H242" s="144">
        <f t="shared" si="27"/>
      </c>
      <c r="J242" s="133"/>
      <c r="K242" s="133"/>
    </row>
    <row r="243" spans="2:11" ht="12.75">
      <c r="B243" s="139">
        <f t="shared" si="21"/>
      </c>
      <c r="C243" s="140">
        <f t="shared" si="22"/>
      </c>
      <c r="D243" s="143">
        <f t="shared" si="23"/>
      </c>
      <c r="E243" s="143">
        <f t="shared" si="24"/>
      </c>
      <c r="F243" s="143">
        <f t="shared" si="25"/>
      </c>
      <c r="G243" s="143">
        <f t="shared" si="26"/>
      </c>
      <c r="H243" s="144">
        <f t="shared" si="27"/>
      </c>
      <c r="J243" s="133"/>
      <c r="K243" s="133"/>
    </row>
    <row r="244" spans="2:11" ht="12.75">
      <c r="B244" s="139">
        <f t="shared" si="21"/>
      </c>
      <c r="C244" s="140">
        <f t="shared" si="22"/>
      </c>
      <c r="D244" s="143">
        <f t="shared" si="23"/>
      </c>
      <c r="E244" s="143">
        <f t="shared" si="24"/>
      </c>
      <c r="F244" s="143">
        <f t="shared" si="25"/>
      </c>
      <c r="G244" s="143">
        <f t="shared" si="26"/>
      </c>
      <c r="H244" s="144">
        <f t="shared" si="27"/>
      </c>
      <c r="J244" s="133"/>
      <c r="K244" s="133"/>
    </row>
    <row r="245" spans="2:11" ht="12.75">
      <c r="B245" s="139">
        <f t="shared" si="21"/>
      </c>
      <c r="C245" s="140">
        <f t="shared" si="22"/>
      </c>
      <c r="D245" s="143">
        <f t="shared" si="23"/>
      </c>
      <c r="E245" s="143">
        <f t="shared" si="24"/>
      </c>
      <c r="F245" s="143">
        <f t="shared" si="25"/>
      </c>
      <c r="G245" s="143">
        <f t="shared" si="26"/>
      </c>
      <c r="H245" s="144">
        <f t="shared" si="27"/>
      </c>
      <c r="J245" s="133"/>
      <c r="K245" s="133"/>
    </row>
    <row r="246" spans="2:11" ht="12.75">
      <c r="B246" s="139">
        <f t="shared" si="21"/>
      </c>
      <c r="C246" s="140">
        <f t="shared" si="22"/>
      </c>
      <c r="D246" s="143">
        <f t="shared" si="23"/>
      </c>
      <c r="E246" s="143">
        <f t="shared" si="24"/>
      </c>
      <c r="F246" s="143">
        <f t="shared" si="25"/>
      </c>
      <c r="G246" s="143">
        <f t="shared" si="26"/>
      </c>
      <c r="H246" s="144">
        <f t="shared" si="27"/>
      </c>
      <c r="J246" s="133"/>
      <c r="K246" s="133"/>
    </row>
    <row r="247" spans="2:11" ht="12.75">
      <c r="B247" s="139">
        <f t="shared" si="21"/>
      </c>
      <c r="C247" s="140">
        <f t="shared" si="22"/>
      </c>
      <c r="D247" s="143">
        <f t="shared" si="23"/>
      </c>
      <c r="E247" s="143">
        <f t="shared" si="24"/>
      </c>
      <c r="F247" s="143">
        <f t="shared" si="25"/>
      </c>
      <c r="G247" s="143">
        <f t="shared" si="26"/>
      </c>
      <c r="H247" s="144">
        <f t="shared" si="27"/>
      </c>
      <c r="J247" s="133"/>
      <c r="K247" s="133"/>
    </row>
    <row r="248" spans="2:11" ht="12.75">
      <c r="B248" s="139">
        <f t="shared" si="21"/>
      </c>
      <c r="C248" s="140">
        <f t="shared" si="22"/>
      </c>
      <c r="D248" s="143">
        <f t="shared" si="23"/>
      </c>
      <c r="E248" s="143">
        <f t="shared" si="24"/>
      </c>
      <c r="F248" s="143">
        <f t="shared" si="25"/>
      </c>
      <c r="G248" s="143">
        <f t="shared" si="26"/>
      </c>
      <c r="H248" s="144">
        <f t="shared" si="27"/>
      </c>
      <c r="J248" s="133"/>
      <c r="K248" s="133"/>
    </row>
    <row r="249" spans="2:11" ht="12.75">
      <c r="B249" s="139">
        <f t="shared" si="21"/>
      </c>
      <c r="C249" s="140">
        <f t="shared" si="22"/>
      </c>
      <c r="D249" s="143">
        <f t="shared" si="23"/>
      </c>
      <c r="E249" s="143">
        <f t="shared" si="24"/>
      </c>
      <c r="F249" s="143">
        <f t="shared" si="25"/>
      </c>
      <c r="G249" s="143">
        <f t="shared" si="26"/>
      </c>
      <c r="H249" s="144">
        <f t="shared" si="27"/>
      </c>
      <c r="J249" s="133"/>
      <c r="K249" s="133"/>
    </row>
    <row r="250" spans="2:11" ht="12.75">
      <c r="B250" s="139">
        <f t="shared" si="21"/>
      </c>
      <c r="C250" s="140">
        <f t="shared" si="22"/>
      </c>
      <c r="D250" s="143">
        <f t="shared" si="23"/>
      </c>
      <c r="E250" s="143">
        <f t="shared" si="24"/>
      </c>
      <c r="F250" s="143">
        <f t="shared" si="25"/>
      </c>
      <c r="G250" s="143">
        <f t="shared" si="26"/>
      </c>
      <c r="H250" s="144">
        <f t="shared" si="27"/>
      </c>
      <c r="J250" s="133"/>
      <c r="K250" s="133"/>
    </row>
    <row r="251" spans="2:11" ht="12.75">
      <c r="B251" s="139">
        <f t="shared" si="21"/>
      </c>
      <c r="C251" s="140">
        <f t="shared" si="22"/>
      </c>
      <c r="D251" s="143">
        <f t="shared" si="23"/>
      </c>
      <c r="E251" s="143">
        <f t="shared" si="24"/>
      </c>
      <c r="F251" s="143">
        <f t="shared" si="25"/>
      </c>
      <c r="G251" s="143">
        <f t="shared" si="26"/>
      </c>
      <c r="H251" s="144">
        <f t="shared" si="27"/>
      </c>
      <c r="J251" s="133"/>
      <c r="K251" s="133"/>
    </row>
    <row r="252" spans="2:11" ht="12.75">
      <c r="B252" s="139">
        <f t="shared" si="21"/>
      </c>
      <c r="C252" s="140">
        <f t="shared" si="22"/>
      </c>
      <c r="D252" s="143">
        <f t="shared" si="23"/>
      </c>
      <c r="E252" s="143">
        <f t="shared" si="24"/>
      </c>
      <c r="F252" s="143">
        <f t="shared" si="25"/>
      </c>
      <c r="G252" s="143">
        <f t="shared" si="26"/>
      </c>
      <c r="H252" s="144">
        <f t="shared" si="27"/>
      </c>
      <c r="J252" s="133"/>
      <c r="K252" s="133"/>
    </row>
    <row r="253" spans="2:11" ht="12.75">
      <c r="B253" s="139">
        <f t="shared" si="21"/>
      </c>
      <c r="C253" s="140">
        <f t="shared" si="22"/>
      </c>
      <c r="D253" s="143">
        <f t="shared" si="23"/>
      </c>
      <c r="E253" s="143">
        <f t="shared" si="24"/>
      </c>
      <c r="F253" s="143">
        <f t="shared" si="25"/>
      </c>
      <c r="G253" s="143">
        <f t="shared" si="26"/>
      </c>
      <c r="H253" s="144">
        <f t="shared" si="27"/>
      </c>
      <c r="J253" s="133"/>
      <c r="K253" s="133"/>
    </row>
    <row r="254" spans="2:11" ht="12.75">
      <c r="B254" s="139">
        <f t="shared" si="21"/>
      </c>
      <c r="C254" s="140">
        <f t="shared" si="22"/>
      </c>
      <c r="D254" s="143">
        <f t="shared" si="23"/>
      </c>
      <c r="E254" s="143">
        <f t="shared" si="24"/>
      </c>
      <c r="F254" s="143">
        <f t="shared" si="25"/>
      </c>
      <c r="G254" s="143">
        <f t="shared" si="26"/>
      </c>
      <c r="H254" s="144">
        <f t="shared" si="27"/>
      </c>
      <c r="J254" s="133"/>
      <c r="K254" s="133"/>
    </row>
    <row r="255" spans="2:11" ht="12.75">
      <c r="B255" s="139">
        <f t="shared" si="21"/>
      </c>
      <c r="C255" s="140">
        <f t="shared" si="22"/>
      </c>
      <c r="D255" s="143">
        <f t="shared" si="23"/>
      </c>
      <c r="E255" s="143">
        <f t="shared" si="24"/>
      </c>
      <c r="F255" s="143">
        <f t="shared" si="25"/>
      </c>
      <c r="G255" s="143">
        <f t="shared" si="26"/>
      </c>
      <c r="H255" s="144">
        <f t="shared" si="27"/>
      </c>
      <c r="J255" s="133"/>
      <c r="K255" s="133"/>
    </row>
    <row r="256" spans="2:11" ht="12.75">
      <c r="B256" s="139">
        <f t="shared" si="21"/>
      </c>
      <c r="C256" s="140">
        <f t="shared" si="22"/>
      </c>
      <c r="D256" s="143">
        <f t="shared" si="23"/>
      </c>
      <c r="E256" s="143">
        <f t="shared" si="24"/>
      </c>
      <c r="F256" s="143">
        <f t="shared" si="25"/>
      </c>
      <c r="G256" s="143">
        <f t="shared" si="26"/>
      </c>
      <c r="H256" s="144">
        <f t="shared" si="27"/>
      </c>
      <c r="J256" s="133"/>
      <c r="K256" s="133"/>
    </row>
    <row r="257" spans="2:11" ht="12.75">
      <c r="B257" s="139">
        <f t="shared" si="21"/>
      </c>
      <c r="C257" s="140">
        <f t="shared" si="22"/>
      </c>
      <c r="D257" s="143">
        <f t="shared" si="23"/>
      </c>
      <c r="E257" s="143">
        <f t="shared" si="24"/>
      </c>
      <c r="F257" s="143">
        <f t="shared" si="25"/>
      </c>
      <c r="G257" s="143">
        <f t="shared" si="26"/>
      </c>
      <c r="H257" s="144">
        <f t="shared" si="27"/>
      </c>
      <c r="J257" s="133"/>
      <c r="K257" s="133"/>
    </row>
    <row r="258" spans="2:11" ht="12.75">
      <c r="B258" s="139">
        <f t="shared" si="21"/>
      </c>
      <c r="C258" s="140">
        <f t="shared" si="22"/>
      </c>
      <c r="D258" s="143">
        <f t="shared" si="23"/>
      </c>
      <c r="E258" s="143">
        <f t="shared" si="24"/>
      </c>
      <c r="F258" s="143">
        <f t="shared" si="25"/>
      </c>
      <c r="G258" s="143">
        <f t="shared" si="26"/>
      </c>
      <c r="H258" s="144">
        <f t="shared" si="27"/>
      </c>
      <c r="J258" s="133"/>
      <c r="K258" s="133"/>
    </row>
    <row r="259" spans="2:11" ht="12.75">
      <c r="B259" s="139">
        <f t="shared" si="21"/>
      </c>
      <c r="C259" s="140">
        <f t="shared" si="22"/>
      </c>
      <c r="D259" s="143">
        <f t="shared" si="23"/>
      </c>
      <c r="E259" s="143">
        <f t="shared" si="24"/>
      </c>
      <c r="F259" s="143">
        <f t="shared" si="25"/>
      </c>
      <c r="G259" s="143">
        <f t="shared" si="26"/>
      </c>
      <c r="H259" s="144">
        <f t="shared" si="27"/>
      </c>
      <c r="J259" s="133"/>
      <c r="K259" s="133"/>
    </row>
    <row r="260" spans="2:11" ht="12.75">
      <c r="B260" s="139">
        <f t="shared" si="21"/>
      </c>
      <c r="C260" s="140">
        <f t="shared" si="22"/>
      </c>
      <c r="D260" s="143">
        <f t="shared" si="23"/>
      </c>
      <c r="E260" s="143">
        <f t="shared" si="24"/>
      </c>
      <c r="F260" s="143">
        <f t="shared" si="25"/>
      </c>
      <c r="G260" s="143">
        <f t="shared" si="26"/>
      </c>
      <c r="H260" s="144">
        <f t="shared" si="27"/>
      </c>
      <c r="J260" s="133"/>
      <c r="K260" s="133"/>
    </row>
    <row r="261" spans="2:11" ht="12.75">
      <c r="B261" s="139">
        <f t="shared" si="21"/>
      </c>
      <c r="C261" s="140">
        <f t="shared" si="22"/>
      </c>
      <c r="D261" s="143">
        <f t="shared" si="23"/>
      </c>
      <c r="E261" s="143">
        <f t="shared" si="24"/>
      </c>
      <c r="F261" s="143">
        <f t="shared" si="25"/>
      </c>
      <c r="G261" s="143">
        <f t="shared" si="26"/>
      </c>
      <c r="H261" s="144">
        <f t="shared" si="27"/>
      </c>
      <c r="J261" s="133"/>
      <c r="K261" s="133"/>
    </row>
    <row r="262" spans="2:11" ht="12.75">
      <c r="B262" s="139">
        <f t="shared" si="21"/>
      </c>
      <c r="C262" s="140">
        <f t="shared" si="22"/>
      </c>
      <c r="D262" s="143">
        <f t="shared" si="23"/>
      </c>
      <c r="E262" s="143">
        <f t="shared" si="24"/>
      </c>
      <c r="F262" s="143">
        <f t="shared" si="25"/>
      </c>
      <c r="G262" s="143">
        <f t="shared" si="26"/>
      </c>
      <c r="H262" s="144">
        <f t="shared" si="27"/>
      </c>
      <c r="J262" s="133"/>
      <c r="K262" s="133"/>
    </row>
    <row r="263" spans="2:11" ht="12.75">
      <c r="B263" s="139">
        <f t="shared" si="21"/>
      </c>
      <c r="C263" s="140">
        <f t="shared" si="22"/>
      </c>
      <c r="D263" s="143">
        <f t="shared" si="23"/>
      </c>
      <c r="E263" s="143">
        <f t="shared" si="24"/>
      </c>
      <c r="F263" s="143">
        <f t="shared" si="25"/>
      </c>
      <c r="G263" s="143">
        <f t="shared" si="26"/>
      </c>
      <c r="H263" s="144">
        <f t="shared" si="27"/>
      </c>
      <c r="J263" s="133"/>
      <c r="K263" s="133"/>
    </row>
    <row r="264" spans="2:11" ht="12.75">
      <c r="B264" s="139">
        <f t="shared" si="21"/>
      </c>
      <c r="C264" s="140">
        <f t="shared" si="22"/>
      </c>
      <c r="D264" s="143">
        <f t="shared" si="23"/>
      </c>
      <c r="E264" s="143">
        <f t="shared" si="24"/>
      </c>
      <c r="F264" s="143">
        <f t="shared" si="25"/>
      </c>
      <c r="G264" s="143">
        <f t="shared" si="26"/>
      </c>
      <c r="H264" s="144">
        <f t="shared" si="27"/>
      </c>
      <c r="J264" s="133"/>
      <c r="K264" s="133"/>
    </row>
    <row r="265" spans="2:11" ht="12.75">
      <c r="B265" s="139">
        <f t="shared" si="21"/>
      </c>
      <c r="C265" s="140">
        <f t="shared" si="22"/>
      </c>
      <c r="D265" s="143">
        <f t="shared" si="23"/>
      </c>
      <c r="E265" s="143">
        <f t="shared" si="24"/>
      </c>
      <c r="F265" s="143">
        <f t="shared" si="25"/>
      </c>
      <c r="G265" s="143">
        <f t="shared" si="26"/>
      </c>
      <c r="H265" s="144">
        <f t="shared" si="27"/>
      </c>
      <c r="J265" s="133"/>
      <c r="K265" s="133"/>
    </row>
    <row r="266" spans="2:11" ht="12.75">
      <c r="B266" s="139">
        <f t="shared" si="21"/>
      </c>
      <c r="C266" s="140">
        <f t="shared" si="22"/>
      </c>
      <c r="D266" s="143">
        <f t="shared" si="23"/>
      </c>
      <c r="E266" s="143">
        <f t="shared" si="24"/>
      </c>
      <c r="F266" s="143">
        <f t="shared" si="25"/>
      </c>
      <c r="G266" s="143">
        <f t="shared" si="26"/>
      </c>
      <c r="H266" s="144">
        <f t="shared" si="27"/>
      </c>
      <c r="J266" s="133"/>
      <c r="K266" s="133"/>
    </row>
    <row r="267" spans="2:11" ht="12.75">
      <c r="B267" s="139">
        <f t="shared" si="21"/>
      </c>
      <c r="C267" s="140">
        <f t="shared" si="22"/>
      </c>
      <c r="D267" s="143">
        <f t="shared" si="23"/>
      </c>
      <c r="E267" s="143">
        <f t="shared" si="24"/>
      </c>
      <c r="F267" s="143">
        <f t="shared" si="25"/>
      </c>
      <c r="G267" s="143">
        <f t="shared" si="26"/>
      </c>
      <c r="H267" s="144">
        <f t="shared" si="27"/>
      </c>
      <c r="J267" s="133"/>
      <c r="K267" s="133"/>
    </row>
    <row r="268" spans="2:11" ht="12.75">
      <c r="B268" s="139">
        <f t="shared" si="21"/>
      </c>
      <c r="C268" s="140">
        <f t="shared" si="22"/>
      </c>
      <c r="D268" s="143">
        <f t="shared" si="23"/>
      </c>
      <c r="E268" s="143">
        <f t="shared" si="24"/>
      </c>
      <c r="F268" s="143">
        <f t="shared" si="25"/>
      </c>
      <c r="G268" s="143">
        <f t="shared" si="26"/>
      </c>
      <c r="H268" s="144">
        <f t="shared" si="27"/>
      </c>
      <c r="J268" s="133"/>
      <c r="K268" s="133"/>
    </row>
    <row r="269" spans="2:11" ht="12.75">
      <c r="B269" s="139">
        <f t="shared" si="21"/>
      </c>
      <c r="C269" s="140">
        <f t="shared" si="22"/>
      </c>
      <c r="D269" s="143">
        <f t="shared" si="23"/>
      </c>
      <c r="E269" s="143">
        <f t="shared" si="24"/>
      </c>
      <c r="F269" s="143">
        <f t="shared" si="25"/>
      </c>
      <c r="G269" s="143">
        <f t="shared" si="26"/>
      </c>
      <c r="H269" s="144">
        <f t="shared" si="27"/>
      </c>
      <c r="J269" s="133"/>
      <c r="K269" s="133"/>
    </row>
    <row r="270" spans="2:11" ht="12.75">
      <c r="B270" s="139">
        <f t="shared" si="21"/>
      </c>
      <c r="C270" s="140">
        <f t="shared" si="22"/>
      </c>
      <c r="D270" s="143">
        <f t="shared" si="23"/>
      </c>
      <c r="E270" s="143">
        <f t="shared" si="24"/>
      </c>
      <c r="F270" s="143">
        <f t="shared" si="25"/>
      </c>
      <c r="G270" s="143">
        <f t="shared" si="26"/>
      </c>
      <c r="H270" s="144">
        <f t="shared" si="27"/>
      </c>
      <c r="J270" s="133"/>
      <c r="K270" s="133"/>
    </row>
    <row r="271" spans="2:11" ht="12.75">
      <c r="B271" s="139">
        <f t="shared" si="21"/>
      </c>
      <c r="C271" s="140">
        <f t="shared" si="22"/>
      </c>
      <c r="D271" s="143">
        <f t="shared" si="23"/>
      </c>
      <c r="E271" s="143">
        <f t="shared" si="24"/>
      </c>
      <c r="F271" s="143">
        <f t="shared" si="25"/>
      </c>
      <c r="G271" s="143">
        <f t="shared" si="26"/>
      </c>
      <c r="H271" s="144">
        <f t="shared" si="27"/>
      </c>
      <c r="J271" s="133"/>
      <c r="K271" s="133"/>
    </row>
    <row r="272" spans="2:11" ht="12.75">
      <c r="B272" s="139">
        <f t="shared" si="21"/>
      </c>
      <c r="C272" s="140">
        <f t="shared" si="22"/>
      </c>
      <c r="D272" s="143">
        <f t="shared" si="23"/>
      </c>
      <c r="E272" s="143">
        <f t="shared" si="24"/>
      </c>
      <c r="F272" s="143">
        <f t="shared" si="25"/>
      </c>
      <c r="G272" s="143">
        <f t="shared" si="26"/>
      </c>
      <c r="H272" s="144">
        <f t="shared" si="27"/>
      </c>
      <c r="J272" s="133"/>
      <c r="K272" s="133"/>
    </row>
    <row r="273" spans="2:11" ht="12.75">
      <c r="B273" s="139">
        <f t="shared" si="21"/>
      </c>
      <c r="C273" s="140">
        <f t="shared" si="22"/>
      </c>
      <c r="D273" s="143">
        <f t="shared" si="23"/>
      </c>
      <c r="E273" s="143">
        <f t="shared" si="24"/>
      </c>
      <c r="F273" s="143">
        <f t="shared" si="25"/>
      </c>
      <c r="G273" s="143">
        <f t="shared" si="26"/>
      </c>
      <c r="H273" s="144">
        <f t="shared" si="27"/>
      </c>
      <c r="J273" s="133"/>
      <c r="K273" s="133"/>
    </row>
    <row r="274" spans="2:11" ht="12.75">
      <c r="B274" s="139">
        <f t="shared" si="21"/>
      </c>
      <c r="C274" s="140">
        <f t="shared" si="22"/>
      </c>
      <c r="D274" s="143">
        <f t="shared" si="23"/>
      </c>
      <c r="E274" s="143">
        <f t="shared" si="24"/>
      </c>
      <c r="F274" s="143">
        <f t="shared" si="25"/>
      </c>
      <c r="G274" s="143">
        <f t="shared" si="26"/>
      </c>
      <c r="H274" s="144">
        <f t="shared" si="27"/>
      </c>
      <c r="J274" s="133"/>
      <c r="K274" s="133"/>
    </row>
    <row r="275" spans="2:11" ht="12.75">
      <c r="B275" s="139">
        <f t="shared" si="21"/>
      </c>
      <c r="C275" s="140">
        <f t="shared" si="22"/>
      </c>
      <c r="D275" s="143">
        <f t="shared" si="23"/>
      </c>
      <c r="E275" s="143">
        <f t="shared" si="24"/>
      </c>
      <c r="F275" s="143">
        <f t="shared" si="25"/>
      </c>
      <c r="G275" s="143">
        <f t="shared" si="26"/>
      </c>
      <c r="H275" s="144">
        <f t="shared" si="27"/>
      </c>
      <c r="J275" s="133"/>
      <c r="K275" s="133"/>
    </row>
    <row r="276" spans="2:11" ht="12.75">
      <c r="B276" s="139">
        <f t="shared" si="21"/>
      </c>
      <c r="C276" s="140">
        <f t="shared" si="22"/>
      </c>
      <c r="D276" s="143">
        <f t="shared" si="23"/>
      </c>
      <c r="E276" s="143">
        <f t="shared" si="24"/>
      </c>
      <c r="F276" s="143">
        <f t="shared" si="25"/>
      </c>
      <c r="G276" s="143">
        <f t="shared" si="26"/>
      </c>
      <c r="H276" s="144">
        <f t="shared" si="27"/>
      </c>
      <c r="J276" s="133"/>
      <c r="K276" s="133"/>
    </row>
    <row r="277" spans="2:11" ht="12.75">
      <c r="B277" s="139">
        <f t="shared" si="21"/>
      </c>
      <c r="C277" s="140">
        <f t="shared" si="22"/>
      </c>
      <c r="D277" s="143">
        <f t="shared" si="23"/>
      </c>
      <c r="E277" s="143">
        <f t="shared" si="24"/>
      </c>
      <c r="F277" s="143">
        <f t="shared" si="25"/>
      </c>
      <c r="G277" s="143">
        <f t="shared" si="26"/>
      </c>
      <c r="H277" s="144">
        <f t="shared" si="27"/>
      </c>
      <c r="J277" s="133"/>
      <c r="K277" s="133"/>
    </row>
    <row r="278" spans="2:11" ht="12.75">
      <c r="B278" s="139">
        <f t="shared" si="21"/>
      </c>
      <c r="C278" s="140">
        <f t="shared" si="22"/>
      </c>
      <c r="D278" s="143">
        <f t="shared" si="23"/>
      </c>
      <c r="E278" s="143">
        <f t="shared" si="24"/>
      </c>
      <c r="F278" s="143">
        <f t="shared" si="25"/>
      </c>
      <c r="G278" s="143">
        <f t="shared" si="26"/>
      </c>
      <c r="H278" s="144">
        <f t="shared" si="27"/>
      </c>
      <c r="J278" s="133"/>
      <c r="K278" s="133"/>
    </row>
    <row r="279" spans="2:11" ht="12.75">
      <c r="B279" s="139">
        <f t="shared" si="21"/>
      </c>
      <c r="C279" s="140">
        <f t="shared" si="22"/>
      </c>
      <c r="D279" s="143">
        <f t="shared" si="23"/>
      </c>
      <c r="E279" s="143">
        <f t="shared" si="24"/>
      </c>
      <c r="F279" s="143">
        <f t="shared" si="25"/>
      </c>
      <c r="G279" s="143">
        <f t="shared" si="26"/>
      </c>
      <c r="H279" s="144">
        <f t="shared" si="27"/>
      </c>
      <c r="J279" s="133"/>
      <c r="K279" s="133"/>
    </row>
    <row r="280" spans="2:11" ht="12.75">
      <c r="B280" s="139">
        <f t="shared" si="21"/>
      </c>
      <c r="C280" s="140">
        <f t="shared" si="22"/>
      </c>
      <c r="D280" s="143">
        <f t="shared" si="23"/>
      </c>
      <c r="E280" s="143">
        <f t="shared" si="24"/>
      </c>
      <c r="F280" s="143">
        <f t="shared" si="25"/>
      </c>
      <c r="G280" s="143">
        <f t="shared" si="26"/>
      </c>
      <c r="H280" s="144">
        <f t="shared" si="27"/>
      </c>
      <c r="J280" s="133"/>
      <c r="K280" s="133"/>
    </row>
    <row r="281" spans="2:11" ht="12.75">
      <c r="B281" s="139">
        <f aca="true" t="shared" si="28" ref="B281:B344">IF(Loan_Not_Paid*Values_Entered,Payment_Number,"")</f>
      </c>
      <c r="C281" s="140">
        <f aca="true" t="shared" si="29" ref="C281:C344">IF(Loan_Not_Paid*Values_Entered,Payment_Date,"")</f>
      </c>
      <c r="D281" s="143">
        <f aca="true" t="shared" si="30" ref="D281:D344">IF(Loan_Not_Paid*Values_Entered,Beginning_Balance,"")</f>
      </c>
      <c r="E281" s="143">
        <f aca="true" t="shared" si="31" ref="E281:E344">IF(Loan_Not_Paid*Values_Entered,Monthly_Payment,"")</f>
      </c>
      <c r="F281" s="143">
        <f aca="true" t="shared" si="32" ref="F281:F344">IF(Loan_Not_Paid*Values_Entered,Principal,"")</f>
      </c>
      <c r="G281" s="143">
        <f aca="true" t="shared" si="33" ref="G281:G344">IF(Loan_Not_Paid*Values_Entered,Interest,"")</f>
      </c>
      <c r="H281" s="144">
        <f aca="true" t="shared" si="34" ref="H281:H344">IF(Loan_Not_Paid*Values_Entered,Ending_Balance,"")</f>
      </c>
      <c r="J281" s="133"/>
      <c r="K281" s="133"/>
    </row>
    <row r="282" spans="2:11" ht="12.75">
      <c r="B282" s="139">
        <f t="shared" si="28"/>
      </c>
      <c r="C282" s="140">
        <f t="shared" si="29"/>
      </c>
      <c r="D282" s="143">
        <f t="shared" si="30"/>
      </c>
      <c r="E282" s="143">
        <f t="shared" si="31"/>
      </c>
      <c r="F282" s="143">
        <f t="shared" si="32"/>
      </c>
      <c r="G282" s="143">
        <f t="shared" si="33"/>
      </c>
      <c r="H282" s="144">
        <f t="shared" si="34"/>
      </c>
      <c r="J282" s="133"/>
      <c r="K282" s="133"/>
    </row>
    <row r="283" spans="2:11" ht="12.75">
      <c r="B283" s="139">
        <f t="shared" si="28"/>
      </c>
      <c r="C283" s="140">
        <f t="shared" si="29"/>
      </c>
      <c r="D283" s="143">
        <f t="shared" si="30"/>
      </c>
      <c r="E283" s="143">
        <f t="shared" si="31"/>
      </c>
      <c r="F283" s="143">
        <f t="shared" si="32"/>
      </c>
      <c r="G283" s="143">
        <f t="shared" si="33"/>
      </c>
      <c r="H283" s="144">
        <f t="shared" si="34"/>
      </c>
      <c r="J283" s="133"/>
      <c r="K283" s="133"/>
    </row>
    <row r="284" spans="2:11" ht="12.75">
      <c r="B284" s="139">
        <f t="shared" si="28"/>
      </c>
      <c r="C284" s="140">
        <f t="shared" si="29"/>
      </c>
      <c r="D284" s="143">
        <f t="shared" si="30"/>
      </c>
      <c r="E284" s="143">
        <f t="shared" si="31"/>
      </c>
      <c r="F284" s="143">
        <f t="shared" si="32"/>
      </c>
      <c r="G284" s="143">
        <f t="shared" si="33"/>
      </c>
      <c r="H284" s="144">
        <f t="shared" si="34"/>
      </c>
      <c r="J284" s="133"/>
      <c r="K284" s="133"/>
    </row>
    <row r="285" spans="2:11" ht="12.75">
      <c r="B285" s="139">
        <f t="shared" si="28"/>
      </c>
      <c r="C285" s="140">
        <f t="shared" si="29"/>
      </c>
      <c r="D285" s="143">
        <f t="shared" si="30"/>
      </c>
      <c r="E285" s="143">
        <f t="shared" si="31"/>
      </c>
      <c r="F285" s="143">
        <f t="shared" si="32"/>
      </c>
      <c r="G285" s="143">
        <f t="shared" si="33"/>
      </c>
      <c r="H285" s="144">
        <f t="shared" si="34"/>
      </c>
      <c r="J285" s="133"/>
      <c r="K285" s="133"/>
    </row>
    <row r="286" spans="2:11" ht="12.75">
      <c r="B286" s="139">
        <f t="shared" si="28"/>
      </c>
      <c r="C286" s="140">
        <f t="shared" si="29"/>
      </c>
      <c r="D286" s="143">
        <f t="shared" si="30"/>
      </c>
      <c r="E286" s="143">
        <f t="shared" si="31"/>
      </c>
      <c r="F286" s="143">
        <f t="shared" si="32"/>
      </c>
      <c r="G286" s="143">
        <f t="shared" si="33"/>
      </c>
      <c r="H286" s="144">
        <f t="shared" si="34"/>
      </c>
      <c r="J286" s="133"/>
      <c r="K286" s="133"/>
    </row>
    <row r="287" spans="2:11" ht="12.75">
      <c r="B287" s="139">
        <f t="shared" si="28"/>
      </c>
      <c r="C287" s="140">
        <f t="shared" si="29"/>
      </c>
      <c r="D287" s="143">
        <f t="shared" si="30"/>
      </c>
      <c r="E287" s="143">
        <f t="shared" si="31"/>
      </c>
      <c r="F287" s="143">
        <f t="shared" si="32"/>
      </c>
      <c r="G287" s="143">
        <f t="shared" si="33"/>
      </c>
      <c r="H287" s="144">
        <f t="shared" si="34"/>
      </c>
      <c r="J287" s="133"/>
      <c r="K287" s="133"/>
    </row>
    <row r="288" spans="2:11" ht="12.75">
      <c r="B288" s="139">
        <f t="shared" si="28"/>
      </c>
      <c r="C288" s="140">
        <f t="shared" si="29"/>
      </c>
      <c r="D288" s="143">
        <f t="shared" si="30"/>
      </c>
      <c r="E288" s="143">
        <f t="shared" si="31"/>
      </c>
      <c r="F288" s="143">
        <f t="shared" si="32"/>
      </c>
      <c r="G288" s="143">
        <f t="shared" si="33"/>
      </c>
      <c r="H288" s="144">
        <f t="shared" si="34"/>
      </c>
      <c r="J288" s="133"/>
      <c r="K288" s="133"/>
    </row>
    <row r="289" spans="2:11" ht="12.75">
      <c r="B289" s="139">
        <f t="shared" si="28"/>
      </c>
      <c r="C289" s="140">
        <f t="shared" si="29"/>
      </c>
      <c r="D289" s="143">
        <f t="shared" si="30"/>
      </c>
      <c r="E289" s="143">
        <f t="shared" si="31"/>
      </c>
      <c r="F289" s="143">
        <f t="shared" si="32"/>
      </c>
      <c r="G289" s="143">
        <f t="shared" si="33"/>
      </c>
      <c r="H289" s="144">
        <f t="shared" si="34"/>
      </c>
      <c r="J289" s="133"/>
      <c r="K289" s="133"/>
    </row>
    <row r="290" spans="2:11" ht="12.75">
      <c r="B290" s="139">
        <f t="shared" si="28"/>
      </c>
      <c r="C290" s="140">
        <f t="shared" si="29"/>
      </c>
      <c r="D290" s="143">
        <f t="shared" si="30"/>
      </c>
      <c r="E290" s="143">
        <f t="shared" si="31"/>
      </c>
      <c r="F290" s="143">
        <f t="shared" si="32"/>
      </c>
      <c r="G290" s="143">
        <f t="shared" si="33"/>
      </c>
      <c r="H290" s="144">
        <f t="shared" si="34"/>
      </c>
      <c r="J290" s="133"/>
      <c r="K290" s="133"/>
    </row>
    <row r="291" spans="2:11" ht="12.75">
      <c r="B291" s="139">
        <f t="shared" si="28"/>
      </c>
      <c r="C291" s="140">
        <f t="shared" si="29"/>
      </c>
      <c r="D291" s="143">
        <f t="shared" si="30"/>
      </c>
      <c r="E291" s="143">
        <f t="shared" si="31"/>
      </c>
      <c r="F291" s="143">
        <f t="shared" si="32"/>
      </c>
      <c r="G291" s="143">
        <f t="shared" si="33"/>
      </c>
      <c r="H291" s="144">
        <f t="shared" si="34"/>
      </c>
      <c r="J291" s="133"/>
      <c r="K291" s="133"/>
    </row>
    <row r="292" spans="2:11" ht="12.75">
      <c r="B292" s="139">
        <f t="shared" si="28"/>
      </c>
      <c r="C292" s="140">
        <f t="shared" si="29"/>
      </c>
      <c r="D292" s="143">
        <f t="shared" si="30"/>
      </c>
      <c r="E292" s="143">
        <f t="shared" si="31"/>
      </c>
      <c r="F292" s="143">
        <f t="shared" si="32"/>
      </c>
      <c r="G292" s="143">
        <f t="shared" si="33"/>
      </c>
      <c r="H292" s="144">
        <f t="shared" si="34"/>
      </c>
      <c r="J292" s="133"/>
      <c r="K292" s="133"/>
    </row>
    <row r="293" spans="2:11" ht="12.75">
      <c r="B293" s="139">
        <f t="shared" si="28"/>
      </c>
      <c r="C293" s="140">
        <f t="shared" si="29"/>
      </c>
      <c r="D293" s="143">
        <f t="shared" si="30"/>
      </c>
      <c r="E293" s="143">
        <f t="shared" si="31"/>
      </c>
      <c r="F293" s="143">
        <f t="shared" si="32"/>
      </c>
      <c r="G293" s="143">
        <f t="shared" si="33"/>
      </c>
      <c r="H293" s="144">
        <f t="shared" si="34"/>
      </c>
      <c r="J293" s="133"/>
      <c r="K293" s="133"/>
    </row>
    <row r="294" spans="2:11" ht="12.75">
      <c r="B294" s="139">
        <f t="shared" si="28"/>
      </c>
      <c r="C294" s="140">
        <f t="shared" si="29"/>
      </c>
      <c r="D294" s="143">
        <f t="shared" si="30"/>
      </c>
      <c r="E294" s="143">
        <f t="shared" si="31"/>
      </c>
      <c r="F294" s="143">
        <f t="shared" si="32"/>
      </c>
      <c r="G294" s="143">
        <f t="shared" si="33"/>
      </c>
      <c r="H294" s="144">
        <f t="shared" si="34"/>
      </c>
      <c r="J294" s="133"/>
      <c r="K294" s="133"/>
    </row>
    <row r="295" spans="2:11" ht="12.75">
      <c r="B295" s="139">
        <f t="shared" si="28"/>
      </c>
      <c r="C295" s="140">
        <f t="shared" si="29"/>
      </c>
      <c r="D295" s="143">
        <f t="shared" si="30"/>
      </c>
      <c r="E295" s="143">
        <f t="shared" si="31"/>
      </c>
      <c r="F295" s="143">
        <f t="shared" si="32"/>
      </c>
      <c r="G295" s="143">
        <f t="shared" si="33"/>
      </c>
      <c r="H295" s="144">
        <f t="shared" si="34"/>
      </c>
      <c r="J295" s="133"/>
      <c r="K295" s="133"/>
    </row>
    <row r="296" spans="2:11" ht="12.75">
      <c r="B296" s="139">
        <f t="shared" si="28"/>
      </c>
      <c r="C296" s="140">
        <f t="shared" si="29"/>
      </c>
      <c r="D296" s="143">
        <f t="shared" si="30"/>
      </c>
      <c r="E296" s="143">
        <f t="shared" si="31"/>
      </c>
      <c r="F296" s="143">
        <f t="shared" si="32"/>
      </c>
      <c r="G296" s="143">
        <f t="shared" si="33"/>
      </c>
      <c r="H296" s="144">
        <f t="shared" si="34"/>
      </c>
      <c r="J296" s="133"/>
      <c r="K296" s="133"/>
    </row>
    <row r="297" spans="2:11" ht="12.75">
      <c r="B297" s="139">
        <f t="shared" si="28"/>
      </c>
      <c r="C297" s="140">
        <f t="shared" si="29"/>
      </c>
      <c r="D297" s="143">
        <f t="shared" si="30"/>
      </c>
      <c r="E297" s="143">
        <f t="shared" si="31"/>
      </c>
      <c r="F297" s="143">
        <f t="shared" si="32"/>
      </c>
      <c r="G297" s="143">
        <f t="shared" si="33"/>
      </c>
      <c r="H297" s="144">
        <f t="shared" si="34"/>
      </c>
      <c r="J297" s="133"/>
      <c r="K297" s="133"/>
    </row>
    <row r="298" spans="2:11" ht="12.75">
      <c r="B298" s="139">
        <f t="shared" si="28"/>
      </c>
      <c r="C298" s="140">
        <f t="shared" si="29"/>
      </c>
      <c r="D298" s="143">
        <f t="shared" si="30"/>
      </c>
      <c r="E298" s="143">
        <f t="shared" si="31"/>
      </c>
      <c r="F298" s="143">
        <f t="shared" si="32"/>
      </c>
      <c r="G298" s="143">
        <f t="shared" si="33"/>
      </c>
      <c r="H298" s="144">
        <f t="shared" si="34"/>
      </c>
      <c r="J298" s="133"/>
      <c r="K298" s="133"/>
    </row>
    <row r="299" spans="2:11" ht="12.75">
      <c r="B299" s="139">
        <f t="shared" si="28"/>
      </c>
      <c r="C299" s="140">
        <f t="shared" si="29"/>
      </c>
      <c r="D299" s="143">
        <f t="shared" si="30"/>
      </c>
      <c r="E299" s="143">
        <f t="shared" si="31"/>
      </c>
      <c r="F299" s="143">
        <f t="shared" si="32"/>
      </c>
      <c r="G299" s="143">
        <f t="shared" si="33"/>
      </c>
      <c r="H299" s="144">
        <f t="shared" si="34"/>
      </c>
      <c r="J299" s="133"/>
      <c r="K299" s="133"/>
    </row>
    <row r="300" spans="2:11" ht="12.75">
      <c r="B300" s="139">
        <f t="shared" si="28"/>
      </c>
      <c r="C300" s="140">
        <f t="shared" si="29"/>
      </c>
      <c r="D300" s="143">
        <f t="shared" si="30"/>
      </c>
      <c r="E300" s="143">
        <f t="shared" si="31"/>
      </c>
      <c r="F300" s="143">
        <f t="shared" si="32"/>
      </c>
      <c r="G300" s="143">
        <f t="shared" si="33"/>
      </c>
      <c r="H300" s="144">
        <f t="shared" si="34"/>
      </c>
      <c r="J300" s="133"/>
      <c r="K300" s="133"/>
    </row>
    <row r="301" spans="2:11" ht="12.75">
      <c r="B301" s="139">
        <f t="shared" si="28"/>
      </c>
      <c r="C301" s="140">
        <f t="shared" si="29"/>
      </c>
      <c r="D301" s="143">
        <f t="shared" si="30"/>
      </c>
      <c r="E301" s="143">
        <f t="shared" si="31"/>
      </c>
      <c r="F301" s="143">
        <f t="shared" si="32"/>
      </c>
      <c r="G301" s="143">
        <f t="shared" si="33"/>
      </c>
      <c r="H301" s="144">
        <f t="shared" si="34"/>
      </c>
      <c r="J301" s="133"/>
      <c r="K301" s="133"/>
    </row>
    <row r="302" spans="2:11" ht="12.75">
      <c r="B302" s="139">
        <f t="shared" si="28"/>
      </c>
      <c r="C302" s="140">
        <f t="shared" si="29"/>
      </c>
      <c r="D302" s="143">
        <f t="shared" si="30"/>
      </c>
      <c r="E302" s="143">
        <f t="shared" si="31"/>
      </c>
      <c r="F302" s="143">
        <f t="shared" si="32"/>
      </c>
      <c r="G302" s="143">
        <f t="shared" si="33"/>
      </c>
      <c r="H302" s="144">
        <f t="shared" si="34"/>
      </c>
      <c r="J302" s="133"/>
      <c r="K302" s="133"/>
    </row>
    <row r="303" spans="2:11" ht="12.75">
      <c r="B303" s="139">
        <f t="shared" si="28"/>
      </c>
      <c r="C303" s="140">
        <f t="shared" si="29"/>
      </c>
      <c r="D303" s="143">
        <f t="shared" si="30"/>
      </c>
      <c r="E303" s="143">
        <f t="shared" si="31"/>
      </c>
      <c r="F303" s="143">
        <f t="shared" si="32"/>
      </c>
      <c r="G303" s="143">
        <f t="shared" si="33"/>
      </c>
      <c r="H303" s="144">
        <f t="shared" si="34"/>
      </c>
      <c r="J303" s="133"/>
      <c r="K303" s="133"/>
    </row>
    <row r="304" spans="2:11" ht="12.75">
      <c r="B304" s="139">
        <f t="shared" si="28"/>
      </c>
      <c r="C304" s="140">
        <f t="shared" si="29"/>
      </c>
      <c r="D304" s="143">
        <f t="shared" si="30"/>
      </c>
      <c r="E304" s="143">
        <f t="shared" si="31"/>
      </c>
      <c r="F304" s="143">
        <f t="shared" si="32"/>
      </c>
      <c r="G304" s="143">
        <f t="shared" si="33"/>
      </c>
      <c r="H304" s="144">
        <f t="shared" si="34"/>
      </c>
      <c r="J304" s="133"/>
      <c r="K304" s="133"/>
    </row>
    <row r="305" spans="2:11" ht="12.75">
      <c r="B305" s="139">
        <f t="shared" si="28"/>
      </c>
      <c r="C305" s="140">
        <f t="shared" si="29"/>
      </c>
      <c r="D305" s="143">
        <f t="shared" si="30"/>
      </c>
      <c r="E305" s="143">
        <f t="shared" si="31"/>
      </c>
      <c r="F305" s="143">
        <f t="shared" si="32"/>
      </c>
      <c r="G305" s="143">
        <f t="shared" si="33"/>
      </c>
      <c r="H305" s="144">
        <f t="shared" si="34"/>
      </c>
      <c r="J305" s="133"/>
      <c r="K305" s="133"/>
    </row>
    <row r="306" spans="2:11" ht="12.75">
      <c r="B306" s="139">
        <f t="shared" si="28"/>
      </c>
      <c r="C306" s="140">
        <f t="shared" si="29"/>
      </c>
      <c r="D306" s="143">
        <f t="shared" si="30"/>
      </c>
      <c r="E306" s="143">
        <f t="shared" si="31"/>
      </c>
      <c r="F306" s="143">
        <f t="shared" si="32"/>
      </c>
      <c r="G306" s="143">
        <f t="shared" si="33"/>
      </c>
      <c r="H306" s="144">
        <f t="shared" si="34"/>
      </c>
      <c r="J306" s="133"/>
      <c r="K306" s="133"/>
    </row>
    <row r="307" spans="2:11" ht="12.75">
      <c r="B307" s="139">
        <f t="shared" si="28"/>
      </c>
      <c r="C307" s="140">
        <f t="shared" si="29"/>
      </c>
      <c r="D307" s="143">
        <f t="shared" si="30"/>
      </c>
      <c r="E307" s="143">
        <f t="shared" si="31"/>
      </c>
      <c r="F307" s="143">
        <f t="shared" si="32"/>
      </c>
      <c r="G307" s="143">
        <f t="shared" si="33"/>
      </c>
      <c r="H307" s="144">
        <f t="shared" si="34"/>
      </c>
      <c r="J307" s="133"/>
      <c r="K307" s="133"/>
    </row>
    <row r="308" spans="2:11" ht="12.75">
      <c r="B308" s="139">
        <f t="shared" si="28"/>
      </c>
      <c r="C308" s="140">
        <f t="shared" si="29"/>
      </c>
      <c r="D308" s="143">
        <f t="shared" si="30"/>
      </c>
      <c r="E308" s="143">
        <f t="shared" si="31"/>
      </c>
      <c r="F308" s="143">
        <f t="shared" si="32"/>
      </c>
      <c r="G308" s="143">
        <f t="shared" si="33"/>
      </c>
      <c r="H308" s="144">
        <f t="shared" si="34"/>
      </c>
      <c r="J308" s="133"/>
      <c r="K308" s="133"/>
    </row>
    <row r="309" spans="2:11" ht="12.75">
      <c r="B309" s="139">
        <f t="shared" si="28"/>
      </c>
      <c r="C309" s="140">
        <f t="shared" si="29"/>
      </c>
      <c r="D309" s="143">
        <f t="shared" si="30"/>
      </c>
      <c r="E309" s="143">
        <f t="shared" si="31"/>
      </c>
      <c r="F309" s="143">
        <f t="shared" si="32"/>
      </c>
      <c r="G309" s="143">
        <f t="shared" si="33"/>
      </c>
      <c r="H309" s="144">
        <f t="shared" si="34"/>
      </c>
      <c r="J309" s="133"/>
      <c r="K309" s="133"/>
    </row>
    <row r="310" spans="2:11" ht="12.75">
      <c r="B310" s="139">
        <f t="shared" si="28"/>
      </c>
      <c r="C310" s="140">
        <f t="shared" si="29"/>
      </c>
      <c r="D310" s="143">
        <f t="shared" si="30"/>
      </c>
      <c r="E310" s="143">
        <f t="shared" si="31"/>
      </c>
      <c r="F310" s="143">
        <f t="shared" si="32"/>
      </c>
      <c r="G310" s="143">
        <f t="shared" si="33"/>
      </c>
      <c r="H310" s="144">
        <f t="shared" si="34"/>
      </c>
      <c r="J310" s="133"/>
      <c r="K310" s="133"/>
    </row>
    <row r="311" spans="2:11" ht="12.75">
      <c r="B311" s="139">
        <f t="shared" si="28"/>
      </c>
      <c r="C311" s="140">
        <f t="shared" si="29"/>
      </c>
      <c r="D311" s="143">
        <f t="shared" si="30"/>
      </c>
      <c r="E311" s="143">
        <f t="shared" si="31"/>
      </c>
      <c r="F311" s="143">
        <f t="shared" si="32"/>
      </c>
      <c r="G311" s="143">
        <f t="shared" si="33"/>
      </c>
      <c r="H311" s="144">
        <f t="shared" si="34"/>
      </c>
      <c r="J311" s="133"/>
      <c r="K311" s="133"/>
    </row>
    <row r="312" spans="2:11" ht="12.75">
      <c r="B312" s="139">
        <f t="shared" si="28"/>
      </c>
      <c r="C312" s="140">
        <f t="shared" si="29"/>
      </c>
      <c r="D312" s="143">
        <f t="shared" si="30"/>
      </c>
      <c r="E312" s="143">
        <f t="shared" si="31"/>
      </c>
      <c r="F312" s="143">
        <f t="shared" si="32"/>
      </c>
      <c r="G312" s="143">
        <f t="shared" si="33"/>
      </c>
      <c r="H312" s="144">
        <f t="shared" si="34"/>
      </c>
      <c r="J312" s="133"/>
      <c r="K312" s="133"/>
    </row>
    <row r="313" spans="2:11" ht="12.75">
      <c r="B313" s="139">
        <f t="shared" si="28"/>
      </c>
      <c r="C313" s="140">
        <f t="shared" si="29"/>
      </c>
      <c r="D313" s="143">
        <f t="shared" si="30"/>
      </c>
      <c r="E313" s="143">
        <f t="shared" si="31"/>
      </c>
      <c r="F313" s="143">
        <f t="shared" si="32"/>
      </c>
      <c r="G313" s="143">
        <f t="shared" si="33"/>
      </c>
      <c r="H313" s="144">
        <f t="shared" si="34"/>
      </c>
      <c r="J313" s="133"/>
      <c r="K313" s="133"/>
    </row>
    <row r="314" spans="2:11" ht="12.75">
      <c r="B314" s="139">
        <f t="shared" si="28"/>
      </c>
      <c r="C314" s="140">
        <f t="shared" si="29"/>
      </c>
      <c r="D314" s="143">
        <f t="shared" si="30"/>
      </c>
      <c r="E314" s="143">
        <f t="shared" si="31"/>
      </c>
      <c r="F314" s="143">
        <f t="shared" si="32"/>
      </c>
      <c r="G314" s="143">
        <f t="shared" si="33"/>
      </c>
      <c r="H314" s="144">
        <f t="shared" si="34"/>
      </c>
      <c r="J314" s="133"/>
      <c r="K314" s="133"/>
    </row>
    <row r="315" spans="2:11" ht="12.75">
      <c r="B315" s="139">
        <f t="shared" si="28"/>
      </c>
      <c r="C315" s="140">
        <f t="shared" si="29"/>
      </c>
      <c r="D315" s="143">
        <f t="shared" si="30"/>
      </c>
      <c r="E315" s="143">
        <f t="shared" si="31"/>
      </c>
      <c r="F315" s="143">
        <f t="shared" si="32"/>
      </c>
      <c r="G315" s="143">
        <f t="shared" si="33"/>
      </c>
      <c r="H315" s="144">
        <f t="shared" si="34"/>
      </c>
      <c r="J315" s="133"/>
      <c r="K315" s="133"/>
    </row>
    <row r="316" spans="2:11" ht="12.75">
      <c r="B316" s="139">
        <f t="shared" si="28"/>
      </c>
      <c r="C316" s="140">
        <f t="shared" si="29"/>
      </c>
      <c r="D316" s="143">
        <f t="shared" si="30"/>
      </c>
      <c r="E316" s="143">
        <f t="shared" si="31"/>
      </c>
      <c r="F316" s="143">
        <f t="shared" si="32"/>
      </c>
      <c r="G316" s="143">
        <f t="shared" si="33"/>
      </c>
      <c r="H316" s="144">
        <f t="shared" si="34"/>
      </c>
      <c r="J316" s="133"/>
      <c r="K316" s="133"/>
    </row>
    <row r="317" spans="2:11" ht="12.75">
      <c r="B317" s="139">
        <f t="shared" si="28"/>
      </c>
      <c r="C317" s="140">
        <f t="shared" si="29"/>
      </c>
      <c r="D317" s="143">
        <f t="shared" si="30"/>
      </c>
      <c r="E317" s="143">
        <f t="shared" si="31"/>
      </c>
      <c r="F317" s="143">
        <f t="shared" si="32"/>
      </c>
      <c r="G317" s="143">
        <f t="shared" si="33"/>
      </c>
      <c r="H317" s="144">
        <f t="shared" si="34"/>
      </c>
      <c r="J317" s="133"/>
      <c r="K317" s="133"/>
    </row>
    <row r="318" spans="2:11" ht="12.75">
      <c r="B318" s="139">
        <f t="shared" si="28"/>
      </c>
      <c r="C318" s="140">
        <f t="shared" si="29"/>
      </c>
      <c r="D318" s="143">
        <f t="shared" si="30"/>
      </c>
      <c r="E318" s="143">
        <f t="shared" si="31"/>
      </c>
      <c r="F318" s="143">
        <f t="shared" si="32"/>
      </c>
      <c r="G318" s="143">
        <f t="shared" si="33"/>
      </c>
      <c r="H318" s="144">
        <f t="shared" si="34"/>
      </c>
      <c r="J318" s="133"/>
      <c r="K318" s="133"/>
    </row>
    <row r="319" spans="2:11" ht="12.75">
      <c r="B319" s="139">
        <f t="shared" si="28"/>
      </c>
      <c r="C319" s="140">
        <f t="shared" si="29"/>
      </c>
      <c r="D319" s="143">
        <f t="shared" si="30"/>
      </c>
      <c r="E319" s="143">
        <f t="shared" si="31"/>
      </c>
      <c r="F319" s="143">
        <f t="shared" si="32"/>
      </c>
      <c r="G319" s="143">
        <f t="shared" si="33"/>
      </c>
      <c r="H319" s="144">
        <f t="shared" si="34"/>
      </c>
      <c r="J319" s="133"/>
      <c r="K319" s="133"/>
    </row>
    <row r="320" spans="2:11" ht="12.75">
      <c r="B320" s="139">
        <f t="shared" si="28"/>
      </c>
      <c r="C320" s="140">
        <f t="shared" si="29"/>
      </c>
      <c r="D320" s="143">
        <f t="shared" si="30"/>
      </c>
      <c r="E320" s="143">
        <f t="shared" si="31"/>
      </c>
      <c r="F320" s="143">
        <f t="shared" si="32"/>
      </c>
      <c r="G320" s="143">
        <f t="shared" si="33"/>
      </c>
      <c r="H320" s="144">
        <f t="shared" si="34"/>
      </c>
      <c r="J320" s="133"/>
      <c r="K320" s="133"/>
    </row>
    <row r="321" spans="2:11" ht="12.75">
      <c r="B321" s="139">
        <f t="shared" si="28"/>
      </c>
      <c r="C321" s="140">
        <f t="shared" si="29"/>
      </c>
      <c r="D321" s="143">
        <f t="shared" si="30"/>
      </c>
      <c r="E321" s="143">
        <f t="shared" si="31"/>
      </c>
      <c r="F321" s="143">
        <f t="shared" si="32"/>
      </c>
      <c r="G321" s="143">
        <f t="shared" si="33"/>
      </c>
      <c r="H321" s="144">
        <f t="shared" si="34"/>
      </c>
      <c r="J321" s="133"/>
      <c r="K321" s="133"/>
    </row>
    <row r="322" spans="2:11" ht="12.75">
      <c r="B322" s="139">
        <f t="shared" si="28"/>
      </c>
      <c r="C322" s="140">
        <f t="shared" si="29"/>
      </c>
      <c r="D322" s="143">
        <f t="shared" si="30"/>
      </c>
      <c r="E322" s="143">
        <f t="shared" si="31"/>
      </c>
      <c r="F322" s="143">
        <f t="shared" si="32"/>
      </c>
      <c r="G322" s="143">
        <f t="shared" si="33"/>
      </c>
      <c r="H322" s="144">
        <f t="shared" si="34"/>
      </c>
      <c r="J322" s="133"/>
      <c r="K322" s="133"/>
    </row>
    <row r="323" spans="2:11" ht="12.75">
      <c r="B323" s="139">
        <f t="shared" si="28"/>
      </c>
      <c r="C323" s="140">
        <f t="shared" si="29"/>
      </c>
      <c r="D323" s="143">
        <f t="shared" si="30"/>
      </c>
      <c r="E323" s="143">
        <f t="shared" si="31"/>
      </c>
      <c r="F323" s="143">
        <f t="shared" si="32"/>
      </c>
      <c r="G323" s="143">
        <f t="shared" si="33"/>
      </c>
      <c r="H323" s="144">
        <f t="shared" si="34"/>
      </c>
      <c r="J323" s="133"/>
      <c r="K323" s="133"/>
    </row>
    <row r="324" spans="2:11" ht="12.75">
      <c r="B324" s="139">
        <f t="shared" si="28"/>
      </c>
      <c r="C324" s="140">
        <f t="shared" si="29"/>
      </c>
      <c r="D324" s="143">
        <f t="shared" si="30"/>
      </c>
      <c r="E324" s="143">
        <f t="shared" si="31"/>
      </c>
      <c r="F324" s="143">
        <f t="shared" si="32"/>
      </c>
      <c r="G324" s="143">
        <f t="shared" si="33"/>
      </c>
      <c r="H324" s="144">
        <f t="shared" si="34"/>
      </c>
      <c r="J324" s="133"/>
      <c r="K324" s="133"/>
    </row>
    <row r="325" spans="2:11" ht="12.75">
      <c r="B325" s="139">
        <f t="shared" si="28"/>
      </c>
      <c r="C325" s="140">
        <f t="shared" si="29"/>
      </c>
      <c r="D325" s="143">
        <f t="shared" si="30"/>
      </c>
      <c r="E325" s="143">
        <f t="shared" si="31"/>
      </c>
      <c r="F325" s="143">
        <f t="shared" si="32"/>
      </c>
      <c r="G325" s="143">
        <f t="shared" si="33"/>
      </c>
      <c r="H325" s="144">
        <f t="shared" si="34"/>
      </c>
      <c r="J325" s="133"/>
      <c r="K325" s="133"/>
    </row>
    <row r="326" spans="2:11" ht="12.75">
      <c r="B326" s="139">
        <f t="shared" si="28"/>
      </c>
      <c r="C326" s="140">
        <f t="shared" si="29"/>
      </c>
      <c r="D326" s="143">
        <f t="shared" si="30"/>
      </c>
      <c r="E326" s="143">
        <f t="shared" si="31"/>
      </c>
      <c r="F326" s="143">
        <f t="shared" si="32"/>
      </c>
      <c r="G326" s="143">
        <f t="shared" si="33"/>
      </c>
      <c r="H326" s="144">
        <f t="shared" si="34"/>
      </c>
      <c r="J326" s="133"/>
      <c r="K326" s="133"/>
    </row>
    <row r="327" spans="2:11" ht="12.75">
      <c r="B327" s="139">
        <f t="shared" si="28"/>
      </c>
      <c r="C327" s="140">
        <f t="shared" si="29"/>
      </c>
      <c r="D327" s="143">
        <f t="shared" si="30"/>
      </c>
      <c r="E327" s="143">
        <f t="shared" si="31"/>
      </c>
      <c r="F327" s="143">
        <f t="shared" si="32"/>
      </c>
      <c r="G327" s="143">
        <f t="shared" si="33"/>
      </c>
      <c r="H327" s="144">
        <f t="shared" si="34"/>
      </c>
      <c r="J327" s="133"/>
      <c r="K327" s="133"/>
    </row>
    <row r="328" spans="2:11" ht="12.75">
      <c r="B328" s="139">
        <f t="shared" si="28"/>
      </c>
      <c r="C328" s="140">
        <f t="shared" si="29"/>
      </c>
      <c r="D328" s="143">
        <f t="shared" si="30"/>
      </c>
      <c r="E328" s="143">
        <f t="shared" si="31"/>
      </c>
      <c r="F328" s="143">
        <f t="shared" si="32"/>
      </c>
      <c r="G328" s="143">
        <f t="shared" si="33"/>
      </c>
      <c r="H328" s="144">
        <f t="shared" si="34"/>
      </c>
      <c r="J328" s="133"/>
      <c r="K328" s="133"/>
    </row>
    <row r="329" spans="2:11" ht="12.75">
      <c r="B329" s="139">
        <f t="shared" si="28"/>
      </c>
      <c r="C329" s="140">
        <f t="shared" si="29"/>
      </c>
      <c r="D329" s="143">
        <f t="shared" si="30"/>
      </c>
      <c r="E329" s="143">
        <f t="shared" si="31"/>
      </c>
      <c r="F329" s="143">
        <f t="shared" si="32"/>
      </c>
      <c r="G329" s="143">
        <f t="shared" si="33"/>
      </c>
      <c r="H329" s="144">
        <f t="shared" si="34"/>
      </c>
      <c r="J329" s="133"/>
      <c r="K329" s="133"/>
    </row>
    <row r="330" spans="2:11" ht="12.75">
      <c r="B330" s="139">
        <f t="shared" si="28"/>
      </c>
      <c r="C330" s="140">
        <f t="shared" si="29"/>
      </c>
      <c r="D330" s="143">
        <f t="shared" si="30"/>
      </c>
      <c r="E330" s="143">
        <f t="shared" si="31"/>
      </c>
      <c r="F330" s="143">
        <f t="shared" si="32"/>
      </c>
      <c r="G330" s="143">
        <f t="shared" si="33"/>
      </c>
      <c r="H330" s="144">
        <f t="shared" si="34"/>
      </c>
      <c r="J330" s="133"/>
      <c r="K330" s="133"/>
    </row>
    <row r="331" spans="2:11" ht="12.75">
      <c r="B331" s="139">
        <f t="shared" si="28"/>
      </c>
      <c r="C331" s="140">
        <f t="shared" si="29"/>
      </c>
      <c r="D331" s="143">
        <f t="shared" si="30"/>
      </c>
      <c r="E331" s="143">
        <f t="shared" si="31"/>
      </c>
      <c r="F331" s="143">
        <f t="shared" si="32"/>
      </c>
      <c r="G331" s="143">
        <f t="shared" si="33"/>
      </c>
      <c r="H331" s="144">
        <f t="shared" si="34"/>
      </c>
      <c r="J331" s="133"/>
      <c r="K331" s="133"/>
    </row>
    <row r="332" spans="2:11" ht="12.75">
      <c r="B332" s="139">
        <f t="shared" si="28"/>
      </c>
      <c r="C332" s="140">
        <f t="shared" si="29"/>
      </c>
      <c r="D332" s="143">
        <f t="shared" si="30"/>
      </c>
      <c r="E332" s="143">
        <f t="shared" si="31"/>
      </c>
      <c r="F332" s="143">
        <f t="shared" si="32"/>
      </c>
      <c r="G332" s="143">
        <f t="shared" si="33"/>
      </c>
      <c r="H332" s="144">
        <f t="shared" si="34"/>
      </c>
      <c r="J332" s="133"/>
      <c r="K332" s="133"/>
    </row>
    <row r="333" spans="2:11" ht="12.75">
      <c r="B333" s="139">
        <f t="shared" si="28"/>
      </c>
      <c r="C333" s="140">
        <f t="shared" si="29"/>
      </c>
      <c r="D333" s="143">
        <f t="shared" si="30"/>
      </c>
      <c r="E333" s="143">
        <f t="shared" si="31"/>
      </c>
      <c r="F333" s="143">
        <f t="shared" si="32"/>
      </c>
      <c r="G333" s="143">
        <f t="shared" si="33"/>
      </c>
      <c r="H333" s="144">
        <f t="shared" si="34"/>
      </c>
      <c r="J333" s="133"/>
      <c r="K333" s="133"/>
    </row>
    <row r="334" spans="2:11" ht="12.75">
      <c r="B334" s="139">
        <f t="shared" si="28"/>
      </c>
      <c r="C334" s="140">
        <f t="shared" si="29"/>
      </c>
      <c r="D334" s="143">
        <f t="shared" si="30"/>
      </c>
      <c r="E334" s="143">
        <f t="shared" si="31"/>
      </c>
      <c r="F334" s="143">
        <f t="shared" si="32"/>
      </c>
      <c r="G334" s="143">
        <f t="shared" si="33"/>
      </c>
      <c r="H334" s="144">
        <f t="shared" si="34"/>
      </c>
      <c r="J334" s="133"/>
      <c r="K334" s="133"/>
    </row>
    <row r="335" spans="2:11" ht="12.75">
      <c r="B335" s="139">
        <f t="shared" si="28"/>
      </c>
      <c r="C335" s="140">
        <f t="shared" si="29"/>
      </c>
      <c r="D335" s="143">
        <f t="shared" si="30"/>
      </c>
      <c r="E335" s="143">
        <f t="shared" si="31"/>
      </c>
      <c r="F335" s="143">
        <f t="shared" si="32"/>
      </c>
      <c r="G335" s="143">
        <f t="shared" si="33"/>
      </c>
      <c r="H335" s="144">
        <f t="shared" si="34"/>
      </c>
      <c r="J335" s="133"/>
      <c r="K335" s="133"/>
    </row>
    <row r="336" spans="2:11" ht="12.75">
      <c r="B336" s="139">
        <f t="shared" si="28"/>
      </c>
      <c r="C336" s="140">
        <f t="shared" si="29"/>
      </c>
      <c r="D336" s="143">
        <f t="shared" si="30"/>
      </c>
      <c r="E336" s="143">
        <f t="shared" si="31"/>
      </c>
      <c r="F336" s="143">
        <f t="shared" si="32"/>
      </c>
      <c r="G336" s="143">
        <f t="shared" si="33"/>
      </c>
      <c r="H336" s="144">
        <f t="shared" si="34"/>
      </c>
      <c r="J336" s="133"/>
      <c r="K336" s="133"/>
    </row>
    <row r="337" spans="2:11" ht="12.75">
      <c r="B337" s="139">
        <f t="shared" si="28"/>
      </c>
      <c r="C337" s="140">
        <f t="shared" si="29"/>
      </c>
      <c r="D337" s="143">
        <f t="shared" si="30"/>
      </c>
      <c r="E337" s="143">
        <f t="shared" si="31"/>
      </c>
      <c r="F337" s="143">
        <f t="shared" si="32"/>
      </c>
      <c r="G337" s="143">
        <f t="shared" si="33"/>
      </c>
      <c r="H337" s="144">
        <f t="shared" si="34"/>
      </c>
      <c r="J337" s="133"/>
      <c r="K337" s="133"/>
    </row>
    <row r="338" spans="2:11" ht="12.75">
      <c r="B338" s="139">
        <f t="shared" si="28"/>
      </c>
      <c r="C338" s="140">
        <f t="shared" si="29"/>
      </c>
      <c r="D338" s="143">
        <f t="shared" si="30"/>
      </c>
      <c r="E338" s="143">
        <f t="shared" si="31"/>
      </c>
      <c r="F338" s="143">
        <f t="shared" si="32"/>
      </c>
      <c r="G338" s="143">
        <f t="shared" si="33"/>
      </c>
      <c r="H338" s="144">
        <f t="shared" si="34"/>
      </c>
      <c r="J338" s="133"/>
      <c r="K338" s="133"/>
    </row>
    <row r="339" spans="2:11" ht="12.75">
      <c r="B339" s="139">
        <f t="shared" si="28"/>
      </c>
      <c r="C339" s="140">
        <f t="shared" si="29"/>
      </c>
      <c r="D339" s="143">
        <f t="shared" si="30"/>
      </c>
      <c r="E339" s="143">
        <f t="shared" si="31"/>
      </c>
      <c r="F339" s="143">
        <f t="shared" si="32"/>
      </c>
      <c r="G339" s="143">
        <f t="shared" si="33"/>
      </c>
      <c r="H339" s="144">
        <f t="shared" si="34"/>
      </c>
      <c r="J339" s="133"/>
      <c r="K339" s="133"/>
    </row>
    <row r="340" spans="2:11" ht="12.75">
      <c r="B340" s="139">
        <f t="shared" si="28"/>
      </c>
      <c r="C340" s="140">
        <f t="shared" si="29"/>
      </c>
      <c r="D340" s="143">
        <f t="shared" si="30"/>
      </c>
      <c r="E340" s="143">
        <f t="shared" si="31"/>
      </c>
      <c r="F340" s="143">
        <f t="shared" si="32"/>
      </c>
      <c r="G340" s="143">
        <f t="shared" si="33"/>
      </c>
      <c r="H340" s="144">
        <f t="shared" si="34"/>
      </c>
      <c r="J340" s="133"/>
      <c r="K340" s="133"/>
    </row>
    <row r="341" spans="2:11" ht="12.75">
      <c r="B341" s="139">
        <f t="shared" si="28"/>
      </c>
      <c r="C341" s="140">
        <f t="shared" si="29"/>
      </c>
      <c r="D341" s="143">
        <f t="shared" si="30"/>
      </c>
      <c r="E341" s="143">
        <f t="shared" si="31"/>
      </c>
      <c r="F341" s="143">
        <f t="shared" si="32"/>
      </c>
      <c r="G341" s="143">
        <f t="shared" si="33"/>
      </c>
      <c r="H341" s="144">
        <f t="shared" si="34"/>
      </c>
      <c r="J341" s="133"/>
      <c r="K341" s="133"/>
    </row>
    <row r="342" spans="2:11" ht="12.75">
      <c r="B342" s="139">
        <f t="shared" si="28"/>
      </c>
      <c r="C342" s="140">
        <f t="shared" si="29"/>
      </c>
      <c r="D342" s="143">
        <f t="shared" si="30"/>
      </c>
      <c r="E342" s="143">
        <f t="shared" si="31"/>
      </c>
      <c r="F342" s="143">
        <f t="shared" si="32"/>
      </c>
      <c r="G342" s="143">
        <f t="shared" si="33"/>
      </c>
      <c r="H342" s="144">
        <f t="shared" si="34"/>
      </c>
      <c r="J342" s="133"/>
      <c r="K342" s="133"/>
    </row>
    <row r="343" spans="2:11" ht="12.75">
      <c r="B343" s="139">
        <f t="shared" si="28"/>
      </c>
      <c r="C343" s="140">
        <f t="shared" si="29"/>
      </c>
      <c r="D343" s="143">
        <f t="shared" si="30"/>
      </c>
      <c r="E343" s="143">
        <f t="shared" si="31"/>
      </c>
      <c r="F343" s="143">
        <f t="shared" si="32"/>
      </c>
      <c r="G343" s="143">
        <f t="shared" si="33"/>
      </c>
      <c r="H343" s="144">
        <f t="shared" si="34"/>
      </c>
      <c r="J343" s="133"/>
      <c r="K343" s="133"/>
    </row>
    <row r="344" spans="2:11" ht="12.75">
      <c r="B344" s="139">
        <f t="shared" si="28"/>
      </c>
      <c r="C344" s="140">
        <f t="shared" si="29"/>
      </c>
      <c r="D344" s="143">
        <f t="shared" si="30"/>
      </c>
      <c r="E344" s="143">
        <f t="shared" si="31"/>
      </c>
      <c r="F344" s="143">
        <f t="shared" si="32"/>
      </c>
      <c r="G344" s="143">
        <f t="shared" si="33"/>
      </c>
      <c r="H344" s="144">
        <f t="shared" si="34"/>
      </c>
      <c r="J344" s="133"/>
      <c r="K344" s="133"/>
    </row>
    <row r="345" spans="2:11" ht="12.75">
      <c r="B345" s="139">
        <f aca="true" t="shared" si="35" ref="B345:B384">IF(Loan_Not_Paid*Values_Entered,Payment_Number,"")</f>
      </c>
      <c r="C345" s="140">
        <f aca="true" t="shared" si="36" ref="C345:C384">IF(Loan_Not_Paid*Values_Entered,Payment_Date,"")</f>
      </c>
      <c r="D345" s="143">
        <f aca="true" t="shared" si="37" ref="D345:D384">IF(Loan_Not_Paid*Values_Entered,Beginning_Balance,"")</f>
      </c>
      <c r="E345" s="143">
        <f aca="true" t="shared" si="38" ref="E345:E384">IF(Loan_Not_Paid*Values_Entered,Monthly_Payment,"")</f>
      </c>
      <c r="F345" s="143">
        <f aca="true" t="shared" si="39" ref="F345:F384">IF(Loan_Not_Paid*Values_Entered,Principal,"")</f>
      </c>
      <c r="G345" s="143">
        <f aca="true" t="shared" si="40" ref="G345:G384">IF(Loan_Not_Paid*Values_Entered,Interest,"")</f>
      </c>
      <c r="H345" s="144">
        <f aca="true" t="shared" si="41" ref="H345:H384">IF(Loan_Not_Paid*Values_Entered,Ending_Balance,"")</f>
      </c>
      <c r="J345" s="133"/>
      <c r="K345" s="133"/>
    </row>
    <row r="346" spans="2:11" ht="12.75">
      <c r="B346" s="139">
        <f t="shared" si="35"/>
      </c>
      <c r="C346" s="140">
        <f t="shared" si="36"/>
      </c>
      <c r="D346" s="143">
        <f t="shared" si="37"/>
      </c>
      <c r="E346" s="143">
        <f t="shared" si="38"/>
      </c>
      <c r="F346" s="143">
        <f t="shared" si="39"/>
      </c>
      <c r="G346" s="143">
        <f t="shared" si="40"/>
      </c>
      <c r="H346" s="144">
        <f t="shared" si="41"/>
      </c>
      <c r="J346" s="133"/>
      <c r="K346" s="133"/>
    </row>
    <row r="347" spans="2:11" ht="12.75">
      <c r="B347" s="139">
        <f t="shared" si="35"/>
      </c>
      <c r="C347" s="140">
        <f t="shared" si="36"/>
      </c>
      <c r="D347" s="143">
        <f t="shared" si="37"/>
      </c>
      <c r="E347" s="143">
        <f t="shared" si="38"/>
      </c>
      <c r="F347" s="143">
        <f t="shared" si="39"/>
      </c>
      <c r="G347" s="143">
        <f t="shared" si="40"/>
      </c>
      <c r="H347" s="144">
        <f t="shared" si="41"/>
      </c>
      <c r="J347" s="133"/>
      <c r="K347" s="133"/>
    </row>
    <row r="348" spans="2:11" ht="12.75">
      <c r="B348" s="139">
        <f t="shared" si="35"/>
      </c>
      <c r="C348" s="140">
        <f t="shared" si="36"/>
      </c>
      <c r="D348" s="143">
        <f t="shared" si="37"/>
      </c>
      <c r="E348" s="143">
        <f t="shared" si="38"/>
      </c>
      <c r="F348" s="143">
        <f t="shared" si="39"/>
      </c>
      <c r="G348" s="143">
        <f t="shared" si="40"/>
      </c>
      <c r="H348" s="144">
        <f t="shared" si="41"/>
      </c>
      <c r="J348" s="133"/>
      <c r="K348" s="133"/>
    </row>
    <row r="349" spans="2:11" ht="12.75">
      <c r="B349" s="139">
        <f t="shared" si="35"/>
      </c>
      <c r="C349" s="140">
        <f t="shared" si="36"/>
      </c>
      <c r="D349" s="143">
        <f t="shared" si="37"/>
      </c>
      <c r="E349" s="143">
        <f t="shared" si="38"/>
      </c>
      <c r="F349" s="143">
        <f t="shared" si="39"/>
      </c>
      <c r="G349" s="143">
        <f t="shared" si="40"/>
      </c>
      <c r="H349" s="144">
        <f t="shared" si="41"/>
      </c>
      <c r="J349" s="133"/>
      <c r="K349" s="133"/>
    </row>
    <row r="350" spans="2:11" ht="12.75">
      <c r="B350" s="139">
        <f t="shared" si="35"/>
      </c>
      <c r="C350" s="140">
        <f t="shared" si="36"/>
      </c>
      <c r="D350" s="143">
        <f t="shared" si="37"/>
      </c>
      <c r="E350" s="143">
        <f t="shared" si="38"/>
      </c>
      <c r="F350" s="143">
        <f t="shared" si="39"/>
      </c>
      <c r="G350" s="143">
        <f t="shared" si="40"/>
      </c>
      <c r="H350" s="144">
        <f t="shared" si="41"/>
      </c>
      <c r="J350" s="133"/>
      <c r="K350" s="133"/>
    </row>
    <row r="351" spans="2:11" ht="12.75">
      <c r="B351" s="139">
        <f t="shared" si="35"/>
      </c>
      <c r="C351" s="140">
        <f t="shared" si="36"/>
      </c>
      <c r="D351" s="143">
        <f t="shared" si="37"/>
      </c>
      <c r="E351" s="143">
        <f t="shared" si="38"/>
      </c>
      <c r="F351" s="143">
        <f t="shared" si="39"/>
      </c>
      <c r="G351" s="143">
        <f t="shared" si="40"/>
      </c>
      <c r="H351" s="144">
        <f t="shared" si="41"/>
      </c>
      <c r="J351" s="133"/>
      <c r="K351" s="133"/>
    </row>
    <row r="352" spans="2:11" ht="12.75">
      <c r="B352" s="139">
        <f t="shared" si="35"/>
      </c>
      <c r="C352" s="140">
        <f t="shared" si="36"/>
      </c>
      <c r="D352" s="143">
        <f t="shared" si="37"/>
      </c>
      <c r="E352" s="143">
        <f t="shared" si="38"/>
      </c>
      <c r="F352" s="143">
        <f t="shared" si="39"/>
      </c>
      <c r="G352" s="143">
        <f t="shared" si="40"/>
      </c>
      <c r="H352" s="144">
        <f t="shared" si="41"/>
      </c>
      <c r="J352" s="133"/>
      <c r="K352" s="133"/>
    </row>
    <row r="353" spans="2:11" ht="12.75">
      <c r="B353" s="139">
        <f t="shared" si="35"/>
      </c>
      <c r="C353" s="140">
        <f t="shared" si="36"/>
      </c>
      <c r="D353" s="143">
        <f t="shared" si="37"/>
      </c>
      <c r="E353" s="143">
        <f t="shared" si="38"/>
      </c>
      <c r="F353" s="143">
        <f t="shared" si="39"/>
      </c>
      <c r="G353" s="143">
        <f t="shared" si="40"/>
      </c>
      <c r="H353" s="144">
        <f t="shared" si="41"/>
      </c>
      <c r="J353" s="133"/>
      <c r="K353" s="133"/>
    </row>
    <row r="354" spans="2:11" ht="12.75">
      <c r="B354" s="139">
        <f t="shared" si="35"/>
      </c>
      <c r="C354" s="140">
        <f t="shared" si="36"/>
      </c>
      <c r="D354" s="143">
        <f t="shared" si="37"/>
      </c>
      <c r="E354" s="143">
        <f t="shared" si="38"/>
      </c>
      <c r="F354" s="143">
        <f t="shared" si="39"/>
      </c>
      <c r="G354" s="143">
        <f t="shared" si="40"/>
      </c>
      <c r="H354" s="144">
        <f t="shared" si="41"/>
      </c>
      <c r="J354" s="133"/>
      <c r="K354" s="133"/>
    </row>
    <row r="355" spans="2:11" ht="12.75">
      <c r="B355" s="139">
        <f t="shared" si="35"/>
      </c>
      <c r="C355" s="140">
        <f t="shared" si="36"/>
      </c>
      <c r="D355" s="143">
        <f t="shared" si="37"/>
      </c>
      <c r="E355" s="143">
        <f t="shared" si="38"/>
      </c>
      <c r="F355" s="143">
        <f t="shared" si="39"/>
      </c>
      <c r="G355" s="143">
        <f t="shared" si="40"/>
      </c>
      <c r="H355" s="144">
        <f t="shared" si="41"/>
      </c>
      <c r="J355" s="133"/>
      <c r="K355" s="133"/>
    </row>
    <row r="356" spans="2:11" ht="12.75">
      <c r="B356" s="139">
        <f t="shared" si="35"/>
      </c>
      <c r="C356" s="140">
        <f t="shared" si="36"/>
      </c>
      <c r="D356" s="143">
        <f t="shared" si="37"/>
      </c>
      <c r="E356" s="143">
        <f t="shared" si="38"/>
      </c>
      <c r="F356" s="143">
        <f t="shared" si="39"/>
      </c>
      <c r="G356" s="143">
        <f t="shared" si="40"/>
      </c>
      <c r="H356" s="144">
        <f t="shared" si="41"/>
      </c>
      <c r="J356" s="133"/>
      <c r="K356" s="133"/>
    </row>
    <row r="357" spans="2:11" ht="12.75">
      <c r="B357" s="139">
        <f t="shared" si="35"/>
      </c>
      <c r="C357" s="140">
        <f t="shared" si="36"/>
      </c>
      <c r="D357" s="143">
        <f t="shared" si="37"/>
      </c>
      <c r="E357" s="143">
        <f t="shared" si="38"/>
      </c>
      <c r="F357" s="143">
        <f t="shared" si="39"/>
      </c>
      <c r="G357" s="143">
        <f t="shared" si="40"/>
      </c>
      <c r="H357" s="144">
        <f t="shared" si="41"/>
      </c>
      <c r="J357" s="133"/>
      <c r="K357" s="133"/>
    </row>
    <row r="358" spans="2:11" ht="12.75">
      <c r="B358" s="139">
        <f t="shared" si="35"/>
      </c>
      <c r="C358" s="140">
        <f t="shared" si="36"/>
      </c>
      <c r="D358" s="143">
        <f t="shared" si="37"/>
      </c>
      <c r="E358" s="143">
        <f t="shared" si="38"/>
      </c>
      <c r="F358" s="143">
        <f t="shared" si="39"/>
      </c>
      <c r="G358" s="143">
        <f t="shared" si="40"/>
      </c>
      <c r="H358" s="144">
        <f t="shared" si="41"/>
      </c>
      <c r="J358" s="133"/>
      <c r="K358" s="133"/>
    </row>
    <row r="359" spans="2:11" ht="12.75">
      <c r="B359" s="139">
        <f t="shared" si="35"/>
      </c>
      <c r="C359" s="140">
        <f t="shared" si="36"/>
      </c>
      <c r="D359" s="143">
        <f t="shared" si="37"/>
      </c>
      <c r="E359" s="143">
        <f t="shared" si="38"/>
      </c>
      <c r="F359" s="143">
        <f t="shared" si="39"/>
      </c>
      <c r="G359" s="143">
        <f t="shared" si="40"/>
      </c>
      <c r="H359" s="144">
        <f t="shared" si="41"/>
      </c>
      <c r="J359" s="133"/>
      <c r="K359" s="133"/>
    </row>
    <row r="360" spans="2:11" ht="12.75">
      <c r="B360" s="139">
        <f t="shared" si="35"/>
      </c>
      <c r="C360" s="140">
        <f t="shared" si="36"/>
      </c>
      <c r="D360" s="143">
        <f t="shared" si="37"/>
      </c>
      <c r="E360" s="143">
        <f t="shared" si="38"/>
      </c>
      <c r="F360" s="143">
        <f t="shared" si="39"/>
      </c>
      <c r="G360" s="143">
        <f t="shared" si="40"/>
      </c>
      <c r="H360" s="144">
        <f t="shared" si="41"/>
      </c>
      <c r="J360" s="133"/>
      <c r="K360" s="133"/>
    </row>
    <row r="361" spans="2:11" ht="12.75">
      <c r="B361" s="139">
        <f t="shared" si="35"/>
      </c>
      <c r="C361" s="140">
        <f t="shared" si="36"/>
      </c>
      <c r="D361" s="143">
        <f t="shared" si="37"/>
      </c>
      <c r="E361" s="143">
        <f t="shared" si="38"/>
      </c>
      <c r="F361" s="143">
        <f t="shared" si="39"/>
      </c>
      <c r="G361" s="143">
        <f t="shared" si="40"/>
      </c>
      <c r="H361" s="144">
        <f t="shared" si="41"/>
      </c>
      <c r="J361" s="133"/>
      <c r="K361" s="133"/>
    </row>
    <row r="362" spans="2:11" ht="12.75">
      <c r="B362" s="139">
        <f t="shared" si="35"/>
      </c>
      <c r="C362" s="140">
        <f t="shared" si="36"/>
      </c>
      <c r="D362" s="143">
        <f t="shared" si="37"/>
      </c>
      <c r="E362" s="143">
        <f t="shared" si="38"/>
      </c>
      <c r="F362" s="143">
        <f t="shared" si="39"/>
      </c>
      <c r="G362" s="143">
        <f t="shared" si="40"/>
      </c>
      <c r="H362" s="144">
        <f t="shared" si="41"/>
      </c>
      <c r="J362" s="133"/>
      <c r="K362" s="133"/>
    </row>
    <row r="363" spans="2:11" ht="12.75">
      <c r="B363" s="139">
        <f t="shared" si="35"/>
      </c>
      <c r="C363" s="140">
        <f t="shared" si="36"/>
      </c>
      <c r="D363" s="143">
        <f t="shared" si="37"/>
      </c>
      <c r="E363" s="143">
        <f t="shared" si="38"/>
      </c>
      <c r="F363" s="143">
        <f t="shared" si="39"/>
      </c>
      <c r="G363" s="143">
        <f t="shared" si="40"/>
      </c>
      <c r="H363" s="144">
        <f t="shared" si="41"/>
      </c>
      <c r="J363" s="133"/>
      <c r="K363" s="133"/>
    </row>
    <row r="364" spans="2:11" ht="12.75">
      <c r="B364" s="139">
        <f t="shared" si="35"/>
      </c>
      <c r="C364" s="140">
        <f t="shared" si="36"/>
      </c>
      <c r="D364" s="143">
        <f t="shared" si="37"/>
      </c>
      <c r="E364" s="143">
        <f t="shared" si="38"/>
      </c>
      <c r="F364" s="143">
        <f t="shared" si="39"/>
      </c>
      <c r="G364" s="143">
        <f t="shared" si="40"/>
      </c>
      <c r="H364" s="144">
        <f t="shared" si="41"/>
      </c>
      <c r="J364" s="133"/>
      <c r="K364" s="133"/>
    </row>
    <row r="365" spans="2:11" ht="12.75">
      <c r="B365" s="139">
        <f t="shared" si="35"/>
      </c>
      <c r="C365" s="140">
        <f t="shared" si="36"/>
      </c>
      <c r="D365" s="143">
        <f t="shared" si="37"/>
      </c>
      <c r="E365" s="143">
        <f t="shared" si="38"/>
      </c>
      <c r="F365" s="143">
        <f t="shared" si="39"/>
      </c>
      <c r="G365" s="143">
        <f t="shared" si="40"/>
      </c>
      <c r="H365" s="144">
        <f t="shared" si="41"/>
      </c>
      <c r="J365" s="133"/>
      <c r="K365" s="133"/>
    </row>
    <row r="366" spans="2:11" ht="12.75">
      <c r="B366" s="139">
        <f t="shared" si="35"/>
      </c>
      <c r="C366" s="140">
        <f t="shared" si="36"/>
      </c>
      <c r="D366" s="143">
        <f t="shared" si="37"/>
      </c>
      <c r="E366" s="143">
        <f t="shared" si="38"/>
      </c>
      <c r="F366" s="143">
        <f t="shared" si="39"/>
      </c>
      <c r="G366" s="143">
        <f t="shared" si="40"/>
      </c>
      <c r="H366" s="144">
        <f t="shared" si="41"/>
      </c>
      <c r="J366" s="133"/>
      <c r="K366" s="133"/>
    </row>
    <row r="367" spans="2:11" ht="12.75">
      <c r="B367" s="139">
        <f t="shared" si="35"/>
      </c>
      <c r="C367" s="140">
        <f t="shared" si="36"/>
      </c>
      <c r="D367" s="143">
        <f t="shared" si="37"/>
      </c>
      <c r="E367" s="143">
        <f t="shared" si="38"/>
      </c>
      <c r="F367" s="143">
        <f t="shared" si="39"/>
      </c>
      <c r="G367" s="143">
        <f t="shared" si="40"/>
      </c>
      <c r="H367" s="144">
        <f t="shared" si="41"/>
      </c>
      <c r="J367" s="133"/>
      <c r="K367" s="133"/>
    </row>
    <row r="368" spans="2:11" ht="12.75">
      <c r="B368" s="139">
        <f t="shared" si="35"/>
      </c>
      <c r="C368" s="140">
        <f t="shared" si="36"/>
      </c>
      <c r="D368" s="143">
        <f t="shared" si="37"/>
      </c>
      <c r="E368" s="143">
        <f t="shared" si="38"/>
      </c>
      <c r="F368" s="143">
        <f t="shared" si="39"/>
      </c>
      <c r="G368" s="143">
        <f t="shared" si="40"/>
      </c>
      <c r="H368" s="144">
        <f t="shared" si="41"/>
      </c>
      <c r="J368" s="133"/>
      <c r="K368" s="133"/>
    </row>
    <row r="369" spans="2:11" ht="12.75">
      <c r="B369" s="139">
        <f t="shared" si="35"/>
      </c>
      <c r="C369" s="140">
        <f t="shared" si="36"/>
      </c>
      <c r="D369" s="143">
        <f t="shared" si="37"/>
      </c>
      <c r="E369" s="143">
        <f t="shared" si="38"/>
      </c>
      <c r="F369" s="143">
        <f t="shared" si="39"/>
      </c>
      <c r="G369" s="143">
        <f t="shared" si="40"/>
      </c>
      <c r="H369" s="144">
        <f t="shared" si="41"/>
      </c>
      <c r="J369" s="133"/>
      <c r="K369" s="133"/>
    </row>
    <row r="370" spans="2:11" ht="12.75">
      <c r="B370" s="139">
        <f t="shared" si="35"/>
      </c>
      <c r="C370" s="140">
        <f t="shared" si="36"/>
      </c>
      <c r="D370" s="143">
        <f t="shared" si="37"/>
      </c>
      <c r="E370" s="143">
        <f t="shared" si="38"/>
      </c>
      <c r="F370" s="143">
        <f t="shared" si="39"/>
      </c>
      <c r="G370" s="143">
        <f t="shared" si="40"/>
      </c>
      <c r="H370" s="144">
        <f t="shared" si="41"/>
      </c>
      <c r="J370" s="133"/>
      <c r="K370" s="133"/>
    </row>
    <row r="371" spans="2:11" ht="12.75">
      <c r="B371" s="139">
        <f t="shared" si="35"/>
      </c>
      <c r="C371" s="140">
        <f t="shared" si="36"/>
      </c>
      <c r="D371" s="143">
        <f t="shared" si="37"/>
      </c>
      <c r="E371" s="143">
        <f t="shared" si="38"/>
      </c>
      <c r="F371" s="143">
        <f t="shared" si="39"/>
      </c>
      <c r="G371" s="143">
        <f t="shared" si="40"/>
      </c>
      <c r="H371" s="144">
        <f t="shared" si="41"/>
      </c>
      <c r="J371" s="133"/>
      <c r="K371" s="133"/>
    </row>
    <row r="372" spans="2:11" ht="12.75">
      <c r="B372" s="139">
        <f t="shared" si="35"/>
      </c>
      <c r="C372" s="140">
        <f t="shared" si="36"/>
      </c>
      <c r="D372" s="143">
        <f t="shared" si="37"/>
      </c>
      <c r="E372" s="143">
        <f t="shared" si="38"/>
      </c>
      <c r="F372" s="143">
        <f t="shared" si="39"/>
      </c>
      <c r="G372" s="143">
        <f t="shared" si="40"/>
      </c>
      <c r="H372" s="144">
        <f t="shared" si="41"/>
      </c>
      <c r="J372" s="133"/>
      <c r="K372" s="133"/>
    </row>
    <row r="373" spans="2:11" ht="12.75">
      <c r="B373" s="139">
        <f t="shared" si="35"/>
      </c>
      <c r="C373" s="140">
        <f t="shared" si="36"/>
      </c>
      <c r="D373" s="143">
        <f t="shared" si="37"/>
      </c>
      <c r="E373" s="143">
        <f t="shared" si="38"/>
      </c>
      <c r="F373" s="143">
        <f t="shared" si="39"/>
      </c>
      <c r="G373" s="143">
        <f t="shared" si="40"/>
      </c>
      <c r="H373" s="144">
        <f t="shared" si="41"/>
      </c>
      <c r="J373" s="133"/>
      <c r="K373" s="133"/>
    </row>
    <row r="374" spans="2:11" ht="12.75">
      <c r="B374" s="139">
        <f t="shared" si="35"/>
      </c>
      <c r="C374" s="140">
        <f t="shared" si="36"/>
      </c>
      <c r="D374" s="143">
        <f t="shared" si="37"/>
      </c>
      <c r="E374" s="143">
        <f t="shared" si="38"/>
      </c>
      <c r="F374" s="143">
        <f t="shared" si="39"/>
      </c>
      <c r="G374" s="143">
        <f t="shared" si="40"/>
      </c>
      <c r="H374" s="144">
        <f t="shared" si="41"/>
      </c>
      <c r="J374" s="133"/>
      <c r="K374" s="133"/>
    </row>
    <row r="375" spans="2:11" ht="12.75">
      <c r="B375" s="139">
        <f t="shared" si="35"/>
      </c>
      <c r="C375" s="140">
        <f t="shared" si="36"/>
      </c>
      <c r="D375" s="143">
        <f t="shared" si="37"/>
      </c>
      <c r="E375" s="143">
        <f t="shared" si="38"/>
      </c>
      <c r="F375" s="143">
        <f t="shared" si="39"/>
      </c>
      <c r="G375" s="143">
        <f t="shared" si="40"/>
      </c>
      <c r="H375" s="144">
        <f t="shared" si="41"/>
      </c>
      <c r="J375" s="133"/>
      <c r="K375" s="133"/>
    </row>
    <row r="376" spans="2:11" ht="12.75">
      <c r="B376" s="139">
        <f t="shared" si="35"/>
      </c>
      <c r="C376" s="140">
        <f t="shared" si="36"/>
      </c>
      <c r="D376" s="143">
        <f t="shared" si="37"/>
      </c>
      <c r="E376" s="143">
        <f t="shared" si="38"/>
      </c>
      <c r="F376" s="143">
        <f t="shared" si="39"/>
      </c>
      <c r="G376" s="143">
        <f t="shared" si="40"/>
      </c>
      <c r="H376" s="144">
        <f t="shared" si="41"/>
      </c>
      <c r="J376" s="133"/>
      <c r="K376" s="133"/>
    </row>
    <row r="377" spans="2:11" ht="12.75">
      <c r="B377" s="139">
        <f t="shared" si="35"/>
      </c>
      <c r="C377" s="140">
        <f t="shared" si="36"/>
      </c>
      <c r="D377" s="143">
        <f t="shared" si="37"/>
      </c>
      <c r="E377" s="143">
        <f t="shared" si="38"/>
      </c>
      <c r="F377" s="143">
        <f t="shared" si="39"/>
      </c>
      <c r="G377" s="143">
        <f t="shared" si="40"/>
      </c>
      <c r="H377" s="144">
        <f t="shared" si="41"/>
      </c>
      <c r="J377" s="133"/>
      <c r="K377" s="133"/>
    </row>
    <row r="378" spans="2:11" ht="12.75">
      <c r="B378" s="139">
        <f t="shared" si="35"/>
      </c>
      <c r="C378" s="140">
        <f t="shared" si="36"/>
      </c>
      <c r="D378" s="143">
        <f t="shared" si="37"/>
      </c>
      <c r="E378" s="143">
        <f t="shared" si="38"/>
      </c>
      <c r="F378" s="143">
        <f t="shared" si="39"/>
      </c>
      <c r="G378" s="143">
        <f t="shared" si="40"/>
      </c>
      <c r="H378" s="144">
        <f t="shared" si="41"/>
      </c>
      <c r="J378" s="133"/>
      <c r="K378" s="133"/>
    </row>
    <row r="379" spans="2:11" ht="12.75">
      <c r="B379" s="139">
        <f t="shared" si="35"/>
      </c>
      <c r="C379" s="140">
        <f t="shared" si="36"/>
      </c>
      <c r="D379" s="143">
        <f t="shared" si="37"/>
      </c>
      <c r="E379" s="143">
        <f t="shared" si="38"/>
      </c>
      <c r="F379" s="143">
        <f t="shared" si="39"/>
      </c>
      <c r="G379" s="143">
        <f t="shared" si="40"/>
      </c>
      <c r="H379" s="144">
        <f t="shared" si="41"/>
      </c>
      <c r="J379" s="133"/>
      <c r="K379" s="133"/>
    </row>
    <row r="380" spans="2:11" ht="12.75">
      <c r="B380" s="139">
        <f t="shared" si="35"/>
      </c>
      <c r="C380" s="140">
        <f t="shared" si="36"/>
      </c>
      <c r="D380" s="143">
        <f t="shared" si="37"/>
      </c>
      <c r="E380" s="143">
        <f t="shared" si="38"/>
      </c>
      <c r="F380" s="143">
        <f t="shared" si="39"/>
      </c>
      <c r="G380" s="143">
        <f t="shared" si="40"/>
      </c>
      <c r="H380" s="144">
        <f t="shared" si="41"/>
      </c>
      <c r="J380" s="133"/>
      <c r="K380" s="133"/>
    </row>
    <row r="381" spans="2:11" ht="12.75">
      <c r="B381" s="139">
        <f t="shared" si="35"/>
      </c>
      <c r="C381" s="140">
        <f t="shared" si="36"/>
      </c>
      <c r="D381" s="143">
        <f t="shared" si="37"/>
      </c>
      <c r="E381" s="143">
        <f t="shared" si="38"/>
      </c>
      <c r="F381" s="143">
        <f t="shared" si="39"/>
      </c>
      <c r="G381" s="143">
        <f t="shared" si="40"/>
      </c>
      <c r="H381" s="144">
        <f t="shared" si="41"/>
      </c>
      <c r="J381" s="133"/>
      <c r="K381" s="133"/>
    </row>
    <row r="382" spans="2:11" ht="12.75">
      <c r="B382" s="139">
        <f t="shared" si="35"/>
      </c>
      <c r="C382" s="140">
        <f t="shared" si="36"/>
      </c>
      <c r="D382" s="143">
        <f t="shared" si="37"/>
      </c>
      <c r="E382" s="143">
        <f t="shared" si="38"/>
      </c>
      <c r="F382" s="143">
        <f t="shared" si="39"/>
      </c>
      <c r="G382" s="143">
        <f t="shared" si="40"/>
      </c>
      <c r="H382" s="144">
        <f t="shared" si="41"/>
      </c>
      <c r="J382" s="133"/>
      <c r="K382" s="133"/>
    </row>
    <row r="383" spans="2:11" ht="12.75">
      <c r="B383" s="139">
        <f t="shared" si="35"/>
      </c>
      <c r="C383" s="140">
        <f t="shared" si="36"/>
      </c>
      <c r="D383" s="143">
        <f t="shared" si="37"/>
      </c>
      <c r="E383" s="143">
        <f t="shared" si="38"/>
      </c>
      <c r="F383" s="143">
        <f t="shared" si="39"/>
      </c>
      <c r="G383" s="143">
        <f t="shared" si="40"/>
      </c>
      <c r="H383" s="144">
        <f t="shared" si="41"/>
      </c>
      <c r="J383" s="133"/>
      <c r="K383" s="133"/>
    </row>
    <row r="384" spans="2:11" ht="12.75">
      <c r="B384" s="145">
        <f t="shared" si="35"/>
      </c>
      <c r="C384" s="146">
        <f t="shared" si="36"/>
      </c>
      <c r="D384" s="147">
        <f t="shared" si="37"/>
      </c>
      <c r="E384" s="147">
        <f t="shared" si="38"/>
      </c>
      <c r="F384" s="147">
        <f t="shared" si="39"/>
      </c>
      <c r="G384" s="147">
        <f t="shared" si="40"/>
      </c>
      <c r="H384" s="148">
        <f t="shared" si="41"/>
      </c>
      <c r="J384" s="133"/>
      <c r="K384" s="133"/>
    </row>
  </sheetData>
  <sheetProtection password="CB4F" sheet="1" objects="1" scenarios="1"/>
  <conditionalFormatting sqref="C25:G384">
    <cfRule type="expression" priority="1" dxfId="1" stopIfTrue="1">
      <formula>NOT(Loan_Not_Paid)</formula>
    </cfRule>
    <cfRule type="expression" priority="2" dxfId="6" stopIfTrue="1">
      <formula>IF(ROW(C25)=Last_Row,TRUE,FALSE)</formula>
    </cfRule>
  </conditionalFormatting>
  <conditionalFormatting sqref="B25:B384">
    <cfRule type="expression" priority="3" dxfId="1" stopIfTrue="1">
      <formula>NOT(Loan_Not_Paid)</formula>
    </cfRule>
    <cfRule type="expression" priority="4" dxfId="7" stopIfTrue="1">
      <formula>IF(ROW(B25)=Last_Row,TRUE,FALSE)</formula>
    </cfRule>
  </conditionalFormatting>
  <conditionalFormatting sqref="H25:H384">
    <cfRule type="expression" priority="5" dxfId="1" stopIfTrue="1">
      <formula>NOT(Loan_Not_Paid)</formula>
    </cfRule>
    <cfRule type="expression" priority="6" dxfId="8" stopIfTrue="1">
      <formula>IF(ROW(H25)=Last_Row,TRUE,FALSE)</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Terry Austin</dc:creator>
  <cp:keywords/>
  <dc:description/>
  <cp:lastModifiedBy>Nancy Feaster</cp:lastModifiedBy>
  <cp:lastPrinted>2002-01-21T19:01:40Z</cp:lastPrinted>
  <dcterms:created xsi:type="dcterms:W3CDTF">2002-01-19T17:47:13Z</dcterms:created>
  <dcterms:modified xsi:type="dcterms:W3CDTF">2017-04-06T14:07:49Z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